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4"/>
  <workbookPr defaultThemeVersion="166925"/>
  <mc:AlternateContent xmlns:mc="http://schemas.openxmlformats.org/markup-compatibility/2006">
    <mc:Choice Requires="x15">
      <x15ac:absPath xmlns:x15ac="http://schemas.microsoft.com/office/spreadsheetml/2010/11/ac" url="\\rocket-data\staff\Admin\jfleming\Documents\00.00_Board\FY22 Resolutions\00.08 April 2022\"/>
    </mc:Choice>
  </mc:AlternateContent>
  <xr:revisionPtr revIDLastSave="0" documentId="8_{B132B938-927D-4223-A307-12D3F5EF87F9}" xr6:coauthVersionLast="36" xr6:coauthVersionMax="36" xr10:uidLastSave="{00000000-0000-0000-0000-000000000000}"/>
  <bookViews>
    <workbookView xWindow="0" yWindow="0" windowWidth="19200" windowHeight="8070" xr2:uid="{424D298C-BF1F-4C76-84DF-D6AAC3EB3C59}"/>
  </bookViews>
  <sheets>
    <sheet name="FY22 April Approps" sheetId="1" r:id="rId1"/>
    <sheet name="FY22 April Resources" sheetId="2" r:id="rId2"/>
  </sheets>
  <definedNames>
    <definedName name="_xlnm.Print_Area" localSheetId="0">'FY22 April Approps'!$A$1:$Q$41</definedName>
    <definedName name="_xlnm.Print_Area" localSheetId="1">'FY22 April Resources'!$A$1:$U$44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U33" i="2" l="1"/>
  <c r="S33" i="2"/>
  <c r="R33" i="2"/>
  <c r="P33" i="2"/>
  <c r="O33" i="2"/>
  <c r="N33" i="2"/>
  <c r="L33" i="2"/>
  <c r="K33" i="2"/>
  <c r="J33" i="2"/>
  <c r="I33" i="2"/>
  <c r="H33" i="2"/>
  <c r="F33" i="2"/>
  <c r="E33" i="2"/>
  <c r="D33" i="2"/>
  <c r="G31" i="2"/>
  <c r="T31" i="2" s="1"/>
  <c r="G30" i="2"/>
  <c r="T30" i="2" s="1"/>
  <c r="G29" i="2"/>
  <c r="T29" i="2" s="1"/>
  <c r="G28" i="2"/>
  <c r="T28" i="2" s="1"/>
  <c r="T27" i="2"/>
  <c r="G27" i="2"/>
  <c r="G26" i="2"/>
  <c r="T26" i="2" s="1"/>
  <c r="G25" i="2"/>
  <c r="T25" i="2" s="1"/>
  <c r="G24" i="2"/>
  <c r="T24" i="2" s="1"/>
  <c r="T23" i="2"/>
  <c r="G23" i="2"/>
  <c r="G22" i="2"/>
  <c r="T22" i="2" s="1"/>
  <c r="G21" i="2"/>
  <c r="T21" i="2" s="1"/>
  <c r="G20" i="2"/>
  <c r="T20" i="2" s="1"/>
  <c r="T19" i="2"/>
  <c r="G19" i="2"/>
  <c r="G18" i="2"/>
  <c r="T18" i="2" s="1"/>
  <c r="M17" i="2"/>
  <c r="T17" i="2" s="1"/>
  <c r="G17" i="2"/>
  <c r="G16" i="2"/>
  <c r="T16" i="2" s="1"/>
  <c r="T15" i="2"/>
  <c r="G15" i="2"/>
  <c r="M14" i="2"/>
  <c r="M33" i="2" s="1"/>
  <c r="G14" i="2"/>
  <c r="T14" i="2" s="1"/>
  <c r="Q13" i="2"/>
  <c r="Q33" i="2" s="1"/>
  <c r="G13" i="2"/>
  <c r="T13" i="2" s="1"/>
  <c r="T12" i="2"/>
  <c r="G12" i="2"/>
  <c r="G11" i="2"/>
  <c r="T11" i="2" s="1"/>
  <c r="T10" i="2"/>
  <c r="G10" i="2"/>
  <c r="G9" i="2"/>
  <c r="T9" i="2" s="1"/>
  <c r="T8" i="2"/>
  <c r="G8" i="2"/>
  <c r="G7" i="2"/>
  <c r="T7" i="2" s="1"/>
  <c r="T6" i="2"/>
  <c r="G6" i="2"/>
  <c r="G5" i="2"/>
  <c r="T5" i="2" s="1"/>
  <c r="T4" i="2"/>
  <c r="G4" i="2"/>
  <c r="G3" i="2"/>
  <c r="T3" i="2" s="1"/>
  <c r="D26" i="1"/>
  <c r="Q25" i="1"/>
  <c r="Q24" i="1"/>
  <c r="Q23" i="1"/>
  <c r="Q22" i="1"/>
  <c r="Q21" i="1"/>
  <c r="Q20" i="1"/>
  <c r="Q19" i="1"/>
  <c r="Q18" i="1"/>
  <c r="J18" i="1"/>
  <c r="Q17" i="1"/>
  <c r="Q16" i="1"/>
  <c r="N16" i="1"/>
  <c r="Q15" i="1"/>
  <c r="Q14" i="1"/>
  <c r="Q13" i="1"/>
  <c r="Q12" i="1"/>
  <c r="Q11" i="1"/>
  <c r="Q10" i="1"/>
  <c r="Q9" i="1"/>
  <c r="Q8" i="1"/>
  <c r="Q7" i="1"/>
  <c r="Q6" i="1"/>
  <c r="Q5" i="1"/>
  <c r="Q4" i="1"/>
  <c r="Q26" i="1" s="1"/>
  <c r="Q3" i="1"/>
  <c r="T33" i="2" l="1"/>
  <c r="G33" i="2"/>
</calcChain>
</file>

<file path=xl/sharedStrings.xml><?xml version="1.0" encoding="utf-8"?>
<sst xmlns="http://schemas.openxmlformats.org/spreadsheetml/2006/main" count="125" uniqueCount="93">
  <si>
    <t>Fund</t>
  </si>
  <si>
    <t>Description</t>
  </si>
  <si>
    <t>7/1 Appropriations</t>
  </si>
  <si>
    <t>July</t>
  </si>
  <si>
    <t>August</t>
  </si>
  <si>
    <t>September</t>
  </si>
  <si>
    <t>October</t>
  </si>
  <si>
    <t>November</t>
  </si>
  <si>
    <t>December</t>
  </si>
  <si>
    <t>January</t>
  </si>
  <si>
    <t>February</t>
  </si>
  <si>
    <t>March</t>
  </si>
  <si>
    <t>April</t>
  </si>
  <si>
    <t>May</t>
  </si>
  <si>
    <t>June</t>
  </si>
  <si>
    <t>FY22 Appropriations (Fund Level)</t>
  </si>
  <si>
    <t>001</t>
  </si>
  <si>
    <t>General Fund</t>
  </si>
  <si>
    <t>003</t>
  </si>
  <si>
    <t>Permanent Improvement</t>
  </si>
  <si>
    <t>004</t>
  </si>
  <si>
    <t>Building</t>
  </si>
  <si>
    <t>006</t>
  </si>
  <si>
    <t>Food Service</t>
  </si>
  <si>
    <t>008</t>
  </si>
  <si>
    <t>Scholarships</t>
  </si>
  <si>
    <t>009</t>
  </si>
  <si>
    <t>Resale</t>
  </si>
  <si>
    <t>018</t>
  </si>
  <si>
    <t xml:space="preserve">Public School Support </t>
  </si>
  <si>
    <t>019</t>
  </si>
  <si>
    <t>Other Grants</t>
  </si>
  <si>
    <t>022</t>
  </si>
  <si>
    <t>Tournament Fund/Community School</t>
  </si>
  <si>
    <t>200</t>
  </si>
  <si>
    <t>Student Activities</t>
  </si>
  <si>
    <t>300</t>
  </si>
  <si>
    <t>Athletics</t>
  </si>
  <si>
    <t>461</t>
  </si>
  <si>
    <t>Vocational Grant</t>
  </si>
  <si>
    <t>Student Wellness and Success</t>
  </si>
  <si>
    <t>AG Office - School Safety Grant/School Bus Purchase Program</t>
  </si>
  <si>
    <t>ESSER - CARES Act</t>
  </si>
  <si>
    <t>CRF - Rural &amp; Small Town SD/Connectivity</t>
  </si>
  <si>
    <t>516</t>
  </si>
  <si>
    <t>IDEA-B</t>
  </si>
  <si>
    <t>Title I Non-Competitive</t>
  </si>
  <si>
    <t>572</t>
  </si>
  <si>
    <t>Title I</t>
  </si>
  <si>
    <t>Title IV</t>
  </si>
  <si>
    <t>ARP IDEA Early Childhood</t>
  </si>
  <si>
    <t>590</t>
  </si>
  <si>
    <t>Title II</t>
  </si>
  <si>
    <t>Misc Federal Grants</t>
  </si>
  <si>
    <t>Total Appropriations</t>
  </si>
  <si>
    <t>Unencumbered Balance 
July 1, 2021</t>
  </si>
  <si>
    <t>Taxes</t>
  </si>
  <si>
    <t>Other Sources</t>
  </si>
  <si>
    <t xml:space="preserve">Total </t>
  </si>
  <si>
    <t>Additions
July</t>
  </si>
  <si>
    <t>Additions
August</t>
  </si>
  <si>
    <t>Additions
September</t>
  </si>
  <si>
    <t>Additions October</t>
  </si>
  <si>
    <t>Additions November</t>
  </si>
  <si>
    <t>Additions December</t>
  </si>
  <si>
    <t>Addtions January</t>
  </si>
  <si>
    <t>Additions February</t>
  </si>
  <si>
    <t>Additions March</t>
  </si>
  <si>
    <t>Additions April</t>
  </si>
  <si>
    <t>Additions May</t>
  </si>
  <si>
    <t>Additions June</t>
  </si>
  <si>
    <t>Adjusted Total</t>
  </si>
  <si>
    <t>Per AmdCert</t>
  </si>
  <si>
    <t>Public School Support</t>
  </si>
  <si>
    <t>035</t>
  </si>
  <si>
    <t>Termination Benefits</t>
  </si>
  <si>
    <t>District Managed Activities</t>
  </si>
  <si>
    <t>451</t>
  </si>
  <si>
    <t>Data Communication</t>
  </si>
  <si>
    <t>452</t>
  </si>
  <si>
    <t>Professional Development</t>
  </si>
  <si>
    <t>460</t>
  </si>
  <si>
    <t>Summer Intervention</t>
  </si>
  <si>
    <t>Vocational Ed Enhancements</t>
  </si>
  <si>
    <t>506</t>
  </si>
  <si>
    <t>Race to the Top</t>
  </si>
  <si>
    <t>ESSER CARES Act</t>
  </si>
  <si>
    <t>CRF - Rural &amp; Small Town SD</t>
  </si>
  <si>
    <t>School Supplies - Resale</t>
  </si>
  <si>
    <t>007</t>
  </si>
  <si>
    <t>Special Trust</t>
  </si>
  <si>
    <t>Athletics Tournaments/Community School</t>
  </si>
  <si>
    <t>Total All Funds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</si>
</sst>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(* #,##0.00_);_(* \(#,##0.00\);_(* &quot;-&quot;??_);_(@_)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name val="Calibri"/>
      <family val="2"/>
      <scheme val="minor"/>
    </font>
    <font>
      <u/>
      <sz val="9"/>
      <color theme="1"/>
      <name val="Calibri"/>
      <family val="2"/>
      <scheme val="minor"/>
    </font>
    <font>
      <sz val="9"/>
      <color theme="0"/>
      <name val="Calibri"/>
      <family val="2"/>
      <scheme val="minor"/>
    </font>
    <font>
      <b/>
      <i/>
      <sz val="9"/>
      <color theme="1"/>
      <name val="Arial"/>
      <family val="2"/>
    </font>
    <font>
      <sz val="9"/>
      <color theme="1"/>
      <name val="Arial"/>
      <family val="2"/>
    </font>
    <font>
      <u/>
      <sz val="9"/>
      <color theme="1"/>
      <name val="Arial"/>
      <family val="2"/>
    </font>
    <font>
      <u val="singleAccounting"/>
      <sz val="9"/>
      <color theme="1"/>
      <name val="Arial"/>
      <family val="2"/>
    </font>
    <font>
      <u val="doubleAccounting"/>
      <sz val="9"/>
      <color theme="1"/>
      <name val="Arial"/>
      <family val="2"/>
    </font>
    <font>
      <u val="double"/>
      <sz val="9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000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ck">
        <color auto="1"/>
      </bottom>
      <diagonal/>
    </border>
    <border>
      <left/>
      <right/>
      <top style="thin">
        <color auto="1"/>
      </top>
      <bottom style="thick">
        <color auto="1"/>
      </bottom>
      <diagonal/>
    </border>
    <border>
      <left/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/>
      <right style="thin">
        <color auto="1"/>
      </right>
      <top style="thick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 style="thin">
        <color indexed="64"/>
      </right>
      <top/>
      <bottom/>
      <diagonal/>
    </border>
    <border>
      <left/>
      <right/>
      <top/>
      <bottom style="thin">
        <color auto="1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81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/>
    <xf numFmtId="43" fontId="3" fillId="0" borderId="0" xfId="1" applyFont="1" applyFill="1"/>
    <xf numFmtId="43" fontId="2" fillId="0" borderId="0" xfId="1" applyFont="1"/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43" fontId="4" fillId="2" borderId="2" xfId="1" applyFont="1" applyFill="1" applyBorder="1" applyAlignment="1">
      <alignment horizontal="center" vertical="center" wrapText="1"/>
    </xf>
    <xf numFmtId="43" fontId="4" fillId="2" borderId="3" xfId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4" xfId="0" quotePrefix="1" applyFont="1" applyFill="1" applyBorder="1" applyAlignment="1">
      <alignment horizontal="center"/>
    </xf>
    <xf numFmtId="0" fontId="2" fillId="0" borderId="5" xfId="0" applyFont="1" applyFill="1" applyBorder="1"/>
    <xf numFmtId="43" fontId="2" fillId="0" borderId="5" xfId="1" applyFont="1" applyFill="1" applyBorder="1"/>
    <xf numFmtId="43" fontId="2" fillId="0" borderId="5" xfId="1" applyFont="1" applyBorder="1"/>
    <xf numFmtId="43" fontId="2" fillId="0" borderId="6" xfId="1" applyFont="1" applyBorder="1"/>
    <xf numFmtId="0" fontId="2" fillId="0" borderId="7" xfId="0" quotePrefix="1" applyFont="1" applyBorder="1" applyAlignment="1">
      <alignment horizontal="center"/>
    </xf>
    <xf numFmtId="0" fontId="2" fillId="0" borderId="0" xfId="0" applyFont="1" applyBorder="1"/>
    <xf numFmtId="43" fontId="2" fillId="0" borderId="0" xfId="1" applyFont="1" applyFill="1" applyBorder="1"/>
    <xf numFmtId="43" fontId="2" fillId="0" borderId="0" xfId="1" applyFont="1" applyBorder="1"/>
    <xf numFmtId="43" fontId="2" fillId="0" borderId="8" xfId="1" applyFont="1" applyBorder="1"/>
    <xf numFmtId="49" fontId="2" fillId="0" borderId="7" xfId="0" quotePrefix="1" applyNumberFormat="1" applyFont="1" applyBorder="1" applyAlignment="1">
      <alignment horizontal="center"/>
    </xf>
    <xf numFmtId="43" fontId="2" fillId="0" borderId="8" xfId="1" applyFont="1" applyFill="1" applyBorder="1"/>
    <xf numFmtId="0" fontId="2" fillId="0" borderId="0" xfId="0" applyFont="1" applyFill="1"/>
    <xf numFmtId="0" fontId="2" fillId="0" borderId="0" xfId="0" applyFont="1" applyFill="1" applyBorder="1"/>
    <xf numFmtId="43" fontId="2" fillId="3" borderId="0" xfId="1" applyFont="1" applyFill="1" applyBorder="1"/>
    <xf numFmtId="0" fontId="2" fillId="0" borderId="7" xfId="0" quotePrefix="1" applyFont="1" applyFill="1" applyBorder="1" applyAlignment="1">
      <alignment horizontal="center"/>
    </xf>
    <xf numFmtId="43" fontId="3" fillId="0" borderId="0" xfId="1" applyFont="1" applyFill="1" applyBorder="1"/>
    <xf numFmtId="43" fontId="5" fillId="0" borderId="0" xfId="1" applyFont="1" applyFill="1" applyBorder="1"/>
    <xf numFmtId="0" fontId="2" fillId="0" borderId="7" xfId="0" applyFont="1" applyBorder="1" applyAlignment="1">
      <alignment horizontal="center"/>
    </xf>
    <xf numFmtId="0" fontId="2" fillId="0" borderId="0" xfId="0" applyFont="1" applyBorder="1" applyAlignment="1">
      <alignment horizontal="right"/>
    </xf>
    <xf numFmtId="0" fontId="2" fillId="2" borderId="9" xfId="0" applyFont="1" applyFill="1" applyBorder="1" applyAlignment="1">
      <alignment horizontal="center"/>
    </xf>
    <xf numFmtId="0" fontId="2" fillId="2" borderId="10" xfId="0" applyFont="1" applyFill="1" applyBorder="1"/>
    <xf numFmtId="43" fontId="2" fillId="2" borderId="10" xfId="1" applyFont="1" applyFill="1" applyBorder="1"/>
    <xf numFmtId="43" fontId="2" fillId="2" borderId="11" xfId="1" applyFont="1" applyFill="1" applyBorder="1"/>
    <xf numFmtId="43" fontId="2" fillId="0" borderId="0" xfId="1" applyFont="1" applyFill="1"/>
    <xf numFmtId="0" fontId="2" fillId="0" borderId="0" xfId="0" applyFont="1" applyFill="1" applyAlignment="1">
      <alignment horizontal="center"/>
    </xf>
    <xf numFmtId="0" fontId="6" fillId="0" borderId="0" xfId="0" applyFont="1"/>
    <xf numFmtId="0" fontId="7" fillId="0" borderId="0" xfId="0" applyFont="1" applyAlignment="1">
      <alignment horizontal="center"/>
    </xf>
    <xf numFmtId="0" fontId="7" fillId="0" borderId="0" xfId="0" applyFont="1"/>
    <xf numFmtId="43" fontId="7" fillId="0" borderId="0" xfId="1" applyFont="1"/>
    <xf numFmtId="43" fontId="7" fillId="0" borderId="0" xfId="1" applyFont="1" applyFill="1"/>
    <xf numFmtId="0" fontId="8" fillId="0" borderId="0" xfId="0" applyFont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43" fontId="8" fillId="2" borderId="2" xfId="1" applyFont="1" applyFill="1" applyBorder="1" applyAlignment="1">
      <alignment horizontal="center" vertical="center" wrapText="1"/>
    </xf>
    <xf numFmtId="43" fontId="8" fillId="2" borderId="3" xfId="1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7" fillId="0" borderId="4" xfId="0" quotePrefix="1" applyFont="1" applyBorder="1" applyAlignment="1">
      <alignment horizontal="center"/>
    </xf>
    <xf numFmtId="0" fontId="7" fillId="0" borderId="5" xfId="0" applyFont="1" applyBorder="1"/>
    <xf numFmtId="43" fontId="7" fillId="0" borderId="5" xfId="1" applyFont="1" applyBorder="1"/>
    <xf numFmtId="43" fontId="7" fillId="0" borderId="5" xfId="1" applyFont="1" applyFill="1" applyBorder="1"/>
    <xf numFmtId="43" fontId="7" fillId="0" borderId="6" xfId="1" applyFont="1" applyBorder="1"/>
    <xf numFmtId="43" fontId="7" fillId="0" borderId="13" xfId="1" applyFont="1" applyBorder="1"/>
    <xf numFmtId="0" fontId="7" fillId="0" borderId="7" xfId="0" quotePrefix="1" applyFont="1" applyBorder="1" applyAlignment="1">
      <alignment horizontal="center"/>
    </xf>
    <xf numFmtId="0" fontId="7" fillId="0" borderId="0" xfId="0" applyFont="1" applyBorder="1"/>
    <xf numFmtId="43" fontId="7" fillId="0" borderId="0" xfId="1" applyFont="1" applyBorder="1"/>
    <xf numFmtId="43" fontId="7" fillId="0" borderId="0" xfId="1" applyFont="1" applyFill="1" applyBorder="1"/>
    <xf numFmtId="43" fontId="7" fillId="0" borderId="8" xfId="1" applyFont="1" applyBorder="1"/>
    <xf numFmtId="0" fontId="7" fillId="0" borderId="7" xfId="0" quotePrefix="1" applyFont="1" applyFill="1" applyBorder="1" applyAlignment="1">
      <alignment horizontal="center"/>
    </xf>
    <xf numFmtId="43" fontId="7" fillId="3" borderId="0" xfId="1" applyFont="1" applyFill="1" applyBorder="1"/>
    <xf numFmtId="0" fontId="7" fillId="0" borderId="7" xfId="0" quotePrefix="1" applyNumberFormat="1" applyFont="1" applyFill="1" applyBorder="1" applyAlignment="1">
      <alignment horizontal="center"/>
    </xf>
    <xf numFmtId="0" fontId="7" fillId="0" borderId="0" xfId="0" applyFont="1" applyFill="1" applyBorder="1"/>
    <xf numFmtId="43" fontId="7" fillId="0" borderId="8" xfId="1" applyFont="1" applyFill="1" applyBorder="1"/>
    <xf numFmtId="0" fontId="7" fillId="0" borderId="0" xfId="0" applyFont="1" applyFill="1"/>
    <xf numFmtId="49" fontId="7" fillId="0" borderId="7" xfId="0" quotePrefix="1" applyNumberFormat="1" applyFont="1" applyBorder="1" applyAlignment="1">
      <alignment horizontal="center"/>
    </xf>
    <xf numFmtId="0" fontId="7" fillId="0" borderId="7" xfId="0" applyFont="1" applyBorder="1" applyAlignment="1">
      <alignment horizontal="center"/>
    </xf>
    <xf numFmtId="43" fontId="9" fillId="0" borderId="0" xfId="1" applyFont="1" applyBorder="1"/>
    <xf numFmtId="43" fontId="9" fillId="0" borderId="0" xfId="1" applyFont="1" applyFill="1" applyBorder="1"/>
    <xf numFmtId="43" fontId="9" fillId="0" borderId="8" xfId="1" applyFont="1" applyBorder="1"/>
    <xf numFmtId="43" fontId="9" fillId="0" borderId="14" xfId="1" applyFont="1" applyBorder="1"/>
    <xf numFmtId="0" fontId="7" fillId="0" borderId="8" xfId="0" applyFont="1" applyBorder="1"/>
    <xf numFmtId="0" fontId="7" fillId="0" borderId="0" xfId="0" applyFont="1" applyBorder="1" applyAlignment="1">
      <alignment horizontal="right"/>
    </xf>
    <xf numFmtId="43" fontId="10" fillId="0" borderId="0" xfId="1" applyFont="1" applyBorder="1"/>
    <xf numFmtId="43" fontId="11" fillId="0" borderId="8" xfId="1" applyFont="1" applyBorder="1"/>
    <xf numFmtId="43" fontId="10" fillId="0" borderId="15" xfId="1" applyFont="1" applyBorder="1"/>
    <xf numFmtId="0" fontId="7" fillId="2" borderId="9" xfId="0" applyFont="1" applyFill="1" applyBorder="1" applyAlignment="1"/>
    <xf numFmtId="0" fontId="7" fillId="2" borderId="10" xfId="0" applyFont="1" applyFill="1" applyBorder="1" applyAlignment="1"/>
    <xf numFmtId="43" fontId="7" fillId="2" borderId="10" xfId="1" applyFont="1" applyFill="1" applyBorder="1" applyAlignment="1"/>
    <xf numFmtId="0" fontId="7" fillId="2" borderId="11" xfId="0" applyFont="1" applyFill="1" applyBorder="1"/>
    <xf numFmtId="43" fontId="7" fillId="0" borderId="0" xfId="1" applyFont="1" applyAlignment="1">
      <alignment horizontal="center" vertical="center" wrapText="1"/>
    </xf>
    <xf numFmtId="0" fontId="7" fillId="0" borderId="0" xfId="0" applyFont="1" applyFill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781C68-D3DC-48D3-9D9C-2E8E623EF449}">
  <sheetPr>
    <tabColor rgb="FFFF0000"/>
    <pageSetUpPr fitToPage="1"/>
  </sheetPr>
  <dimension ref="B1:R45"/>
  <sheetViews>
    <sheetView tabSelected="1" workbookViewId="0"/>
  </sheetViews>
  <sheetFormatPr defaultColWidth="9.08984375" defaultRowHeight="12" x14ac:dyDescent="0.3"/>
  <cols>
    <col min="1" max="1" width="4.36328125" style="2" customWidth="1"/>
    <col min="2" max="2" width="7.08984375" style="1" customWidth="1"/>
    <col min="3" max="3" width="47.54296875" style="2" customWidth="1"/>
    <col min="4" max="4" width="18.36328125" style="4" hidden="1" customWidth="1"/>
    <col min="5" max="5" width="9.90625" style="4" hidden="1" customWidth="1"/>
    <col min="6" max="6" width="13.36328125" style="4" hidden="1" customWidth="1"/>
    <col min="7" max="10" width="9.90625" style="4" hidden="1" customWidth="1"/>
    <col min="11" max="15" width="9.08984375" style="4" hidden="1" customWidth="1"/>
    <col min="16" max="16" width="9.90625" style="4" hidden="1" customWidth="1"/>
    <col min="17" max="17" width="15.90625" style="4" customWidth="1"/>
    <col min="18" max="16384" width="9.08984375" style="2"/>
  </cols>
  <sheetData>
    <row r="1" spans="2:18" x14ac:dyDescent="0.3">
      <c r="D1" s="3"/>
      <c r="E1" s="3"/>
      <c r="F1" s="3"/>
      <c r="G1" s="3"/>
    </row>
    <row r="2" spans="2:18" s="9" customFormat="1" ht="24.5" thickBot="1" x14ac:dyDescent="0.4">
      <c r="B2" s="5" t="s">
        <v>0</v>
      </c>
      <c r="C2" s="6" t="s">
        <v>1</v>
      </c>
      <c r="D2" s="7" t="s">
        <v>2</v>
      </c>
      <c r="E2" s="7" t="s">
        <v>3</v>
      </c>
      <c r="F2" s="7" t="s">
        <v>4</v>
      </c>
      <c r="G2" s="7" t="s">
        <v>5</v>
      </c>
      <c r="H2" s="7" t="s">
        <v>6</v>
      </c>
      <c r="I2" s="7" t="s">
        <v>7</v>
      </c>
      <c r="J2" s="7" t="s">
        <v>8</v>
      </c>
      <c r="K2" s="7" t="s">
        <v>9</v>
      </c>
      <c r="L2" s="7" t="s">
        <v>10</v>
      </c>
      <c r="M2" s="7" t="s">
        <v>11</v>
      </c>
      <c r="N2" s="7" t="s">
        <v>12</v>
      </c>
      <c r="O2" s="7" t="s">
        <v>13</v>
      </c>
      <c r="P2" s="7" t="s">
        <v>14</v>
      </c>
      <c r="Q2" s="8" t="s">
        <v>15</v>
      </c>
    </row>
    <row r="3" spans="2:18" ht="12.5" thickTop="1" x14ac:dyDescent="0.3">
      <c r="B3" s="10" t="s">
        <v>16</v>
      </c>
      <c r="C3" s="11" t="s">
        <v>17</v>
      </c>
      <c r="D3" s="12">
        <v>8754734</v>
      </c>
      <c r="E3" s="12"/>
      <c r="F3" s="12"/>
      <c r="G3" s="12"/>
      <c r="H3" s="13"/>
      <c r="I3" s="12"/>
      <c r="J3" s="13"/>
      <c r="K3" s="13"/>
      <c r="L3" s="13"/>
      <c r="M3" s="13"/>
      <c r="N3" s="13"/>
      <c r="O3" s="13"/>
      <c r="P3" s="12"/>
      <c r="Q3" s="14">
        <f>+D3+H3+I3+J3+K3+L3+M3+N3+O3+P3+E3+F3+G3</f>
        <v>8754734</v>
      </c>
    </row>
    <row r="4" spans="2:18" x14ac:dyDescent="0.3">
      <c r="B4" s="15" t="s">
        <v>18</v>
      </c>
      <c r="C4" s="16" t="s">
        <v>19</v>
      </c>
      <c r="D4" s="17">
        <v>0</v>
      </c>
      <c r="E4" s="17"/>
      <c r="F4" s="17"/>
      <c r="G4" s="17"/>
      <c r="H4" s="18"/>
      <c r="I4" s="18"/>
      <c r="J4" s="18"/>
      <c r="K4" s="18"/>
      <c r="L4" s="18"/>
      <c r="M4" s="18"/>
      <c r="N4" s="18"/>
      <c r="O4" s="18"/>
      <c r="P4" s="17"/>
      <c r="Q4" s="19">
        <f t="shared" ref="Q4:Q24" si="0">+D4+H4+I4+J4+K4+L4+M4+N4+O4+P4+E4+F4+G4</f>
        <v>0</v>
      </c>
    </row>
    <row r="5" spans="2:18" x14ac:dyDescent="0.3">
      <c r="B5" s="20" t="s">
        <v>20</v>
      </c>
      <c r="C5" s="16" t="s">
        <v>21</v>
      </c>
      <c r="D5" s="17">
        <v>0</v>
      </c>
      <c r="E5" s="17"/>
      <c r="F5" s="17"/>
      <c r="G5" s="17"/>
      <c r="H5" s="18"/>
      <c r="I5" s="17"/>
      <c r="J5" s="18"/>
      <c r="K5" s="18"/>
      <c r="L5" s="18"/>
      <c r="M5" s="18"/>
      <c r="N5" s="18"/>
      <c r="O5" s="18"/>
      <c r="P5" s="17"/>
      <c r="Q5" s="19">
        <f>+D5+H5+I5+J5+K5+L5+M5+N5+O5+P5+E5+F5+G5</f>
        <v>0</v>
      </c>
    </row>
    <row r="6" spans="2:18" x14ac:dyDescent="0.3">
      <c r="B6" s="15" t="s">
        <v>22</v>
      </c>
      <c r="C6" s="16" t="s">
        <v>23</v>
      </c>
      <c r="D6" s="17">
        <v>358832</v>
      </c>
      <c r="E6" s="17"/>
      <c r="F6" s="17"/>
      <c r="G6" s="17"/>
      <c r="H6" s="18"/>
      <c r="I6" s="18"/>
      <c r="J6" s="18"/>
      <c r="K6" s="18"/>
      <c r="L6" s="18"/>
      <c r="M6" s="18"/>
      <c r="N6" s="18"/>
      <c r="O6" s="18"/>
      <c r="P6" s="17"/>
      <c r="Q6" s="19">
        <f t="shared" si="0"/>
        <v>358832</v>
      </c>
    </row>
    <row r="7" spans="2:18" x14ac:dyDescent="0.3">
      <c r="B7" s="15" t="s">
        <v>24</v>
      </c>
      <c r="C7" s="16" t="s">
        <v>25</v>
      </c>
      <c r="D7" s="17">
        <v>4000</v>
      </c>
      <c r="E7" s="17"/>
      <c r="F7" s="17"/>
      <c r="G7" s="17"/>
      <c r="H7" s="18"/>
      <c r="I7" s="18"/>
      <c r="J7" s="18"/>
      <c r="K7" s="18"/>
      <c r="L7" s="18"/>
      <c r="M7" s="18"/>
      <c r="N7" s="18"/>
      <c r="O7" s="18"/>
      <c r="P7" s="17"/>
      <c r="Q7" s="19">
        <f t="shared" si="0"/>
        <v>4000</v>
      </c>
    </row>
    <row r="8" spans="2:18" x14ac:dyDescent="0.3">
      <c r="B8" s="15" t="s">
        <v>26</v>
      </c>
      <c r="C8" s="16" t="s">
        <v>27</v>
      </c>
      <c r="D8" s="17">
        <v>0</v>
      </c>
      <c r="E8" s="17"/>
      <c r="F8" s="17"/>
      <c r="G8" s="17"/>
      <c r="H8" s="18"/>
      <c r="I8" s="18"/>
      <c r="J8" s="18"/>
      <c r="K8" s="18"/>
      <c r="L8" s="18"/>
      <c r="M8" s="18"/>
      <c r="N8" s="18"/>
      <c r="O8" s="18"/>
      <c r="P8" s="17"/>
      <c r="Q8" s="19">
        <f t="shared" si="0"/>
        <v>0</v>
      </c>
    </row>
    <row r="9" spans="2:18" x14ac:dyDescent="0.3">
      <c r="B9" s="15" t="s">
        <v>28</v>
      </c>
      <c r="C9" s="16" t="s">
        <v>29</v>
      </c>
      <c r="D9" s="17">
        <v>8000</v>
      </c>
      <c r="E9" s="17"/>
      <c r="F9" s="17"/>
      <c r="G9" s="17"/>
      <c r="H9" s="18"/>
      <c r="I9" s="18"/>
      <c r="J9" s="18"/>
      <c r="K9" s="18"/>
      <c r="L9" s="18"/>
      <c r="M9" s="17">
        <v>12000</v>
      </c>
      <c r="N9" s="18"/>
      <c r="O9" s="18"/>
      <c r="P9" s="17"/>
      <c r="Q9" s="19">
        <f t="shared" si="0"/>
        <v>20000</v>
      </c>
    </row>
    <row r="10" spans="2:18" x14ac:dyDescent="0.3">
      <c r="B10" s="15" t="s">
        <v>30</v>
      </c>
      <c r="C10" s="16" t="s">
        <v>31</v>
      </c>
      <c r="D10" s="17">
        <v>0</v>
      </c>
      <c r="E10" s="17"/>
      <c r="F10" s="17"/>
      <c r="G10" s="17"/>
      <c r="H10" s="18"/>
      <c r="I10" s="18"/>
      <c r="J10" s="17"/>
      <c r="K10" s="18"/>
      <c r="L10" s="18"/>
      <c r="M10" s="17"/>
      <c r="N10" s="18"/>
      <c r="O10" s="18"/>
      <c r="P10" s="17"/>
      <c r="Q10" s="21">
        <f t="shared" si="0"/>
        <v>0</v>
      </c>
      <c r="R10" s="22"/>
    </row>
    <row r="11" spans="2:18" x14ac:dyDescent="0.3">
      <c r="B11" s="15" t="s">
        <v>32</v>
      </c>
      <c r="C11" s="16" t="s">
        <v>33</v>
      </c>
      <c r="D11" s="17">
        <v>6000</v>
      </c>
      <c r="E11" s="17"/>
      <c r="F11" s="17"/>
      <c r="G11" s="17"/>
      <c r="H11" s="18"/>
      <c r="I11" s="17"/>
      <c r="J11" s="18"/>
      <c r="K11" s="17"/>
      <c r="L11" s="18"/>
      <c r="M11" s="17"/>
      <c r="N11" s="17"/>
      <c r="O11" s="18"/>
      <c r="P11" s="17"/>
      <c r="Q11" s="19">
        <f t="shared" si="0"/>
        <v>6000</v>
      </c>
    </row>
    <row r="12" spans="2:18" x14ac:dyDescent="0.3">
      <c r="B12" s="15" t="s">
        <v>34</v>
      </c>
      <c r="C12" s="16" t="s">
        <v>35</v>
      </c>
      <c r="D12" s="17">
        <v>60520</v>
      </c>
      <c r="E12" s="17"/>
      <c r="F12" s="17"/>
      <c r="G12" s="17"/>
      <c r="H12" s="18"/>
      <c r="I12" s="18"/>
      <c r="J12" s="17"/>
      <c r="K12" s="17"/>
      <c r="L12" s="17"/>
      <c r="M12" s="17"/>
      <c r="N12" s="17"/>
      <c r="O12" s="17"/>
      <c r="P12" s="17"/>
      <c r="Q12" s="19">
        <f t="shared" si="0"/>
        <v>60520</v>
      </c>
    </row>
    <row r="13" spans="2:18" x14ac:dyDescent="0.3">
      <c r="B13" s="15" t="s">
        <v>36</v>
      </c>
      <c r="C13" s="16" t="s">
        <v>37</v>
      </c>
      <c r="D13" s="17">
        <v>48570</v>
      </c>
      <c r="E13" s="17"/>
      <c r="F13" s="17"/>
      <c r="G13" s="17"/>
      <c r="H13" s="18"/>
      <c r="I13" s="18"/>
      <c r="J13" s="18"/>
      <c r="K13" s="18"/>
      <c r="L13" s="18"/>
      <c r="M13" s="17">
        <v>10000</v>
      </c>
      <c r="N13" s="18"/>
      <c r="O13" s="18"/>
      <c r="P13" s="17"/>
      <c r="Q13" s="19">
        <f t="shared" si="0"/>
        <v>58570</v>
      </c>
    </row>
    <row r="14" spans="2:18" x14ac:dyDescent="0.3">
      <c r="B14" s="15" t="s">
        <v>38</v>
      </c>
      <c r="C14" s="23" t="s">
        <v>39</v>
      </c>
      <c r="D14" s="17">
        <v>3108.8</v>
      </c>
      <c r="E14" s="17"/>
      <c r="F14" s="17"/>
      <c r="G14" s="17"/>
      <c r="H14" s="18"/>
      <c r="I14" s="18"/>
      <c r="J14" s="18"/>
      <c r="K14" s="18"/>
      <c r="L14" s="18"/>
      <c r="M14" s="17"/>
      <c r="N14" s="18"/>
      <c r="O14" s="18"/>
      <c r="P14" s="17"/>
      <c r="Q14" s="19">
        <f t="shared" si="0"/>
        <v>3108.8</v>
      </c>
    </row>
    <row r="15" spans="2:18" x14ac:dyDescent="0.3">
      <c r="B15" s="15">
        <v>467</v>
      </c>
      <c r="C15" s="23" t="s">
        <v>40</v>
      </c>
      <c r="D15" s="17">
        <v>175210</v>
      </c>
      <c r="E15" s="17"/>
      <c r="F15" s="17"/>
      <c r="G15" s="17"/>
      <c r="H15" s="17">
        <v>90000</v>
      </c>
      <c r="I15" s="17"/>
      <c r="J15" s="17"/>
      <c r="K15" s="18"/>
      <c r="L15" s="18"/>
      <c r="M15" s="17"/>
      <c r="N15" s="18"/>
      <c r="O15" s="18"/>
      <c r="P15" s="17"/>
      <c r="Q15" s="19">
        <f>+D15+H15+I15+J15+K15+L15+M15+N15+O15+P15+E15+F15+G15</f>
        <v>265210</v>
      </c>
    </row>
    <row r="16" spans="2:18" x14ac:dyDescent="0.3">
      <c r="B16" s="15">
        <v>499</v>
      </c>
      <c r="C16" s="16" t="s">
        <v>41</v>
      </c>
      <c r="D16" s="17">
        <v>0</v>
      </c>
      <c r="E16" s="17"/>
      <c r="F16" s="17"/>
      <c r="G16" s="17"/>
      <c r="H16" s="17"/>
      <c r="I16" s="17"/>
      <c r="J16" s="18"/>
      <c r="K16" s="17"/>
      <c r="L16" s="18"/>
      <c r="M16" s="17"/>
      <c r="N16" s="24">
        <f>90000+3309.03</f>
        <v>93309.03</v>
      </c>
      <c r="O16" s="18"/>
      <c r="P16" s="17"/>
      <c r="Q16" s="19">
        <f>+D16+H16+I16+J16+K16+L16+M16+N16+O16+P16+E16+F16+G16</f>
        <v>93309.03</v>
      </c>
    </row>
    <row r="17" spans="2:18" x14ac:dyDescent="0.3">
      <c r="B17" s="25">
        <v>507</v>
      </c>
      <c r="C17" s="23" t="s">
        <v>42</v>
      </c>
      <c r="D17" s="17">
        <v>510217.52</v>
      </c>
      <c r="E17" s="26"/>
      <c r="F17" s="17">
        <v>1410128.3</v>
      </c>
      <c r="G17" s="17"/>
      <c r="H17" s="17">
        <v>38.36</v>
      </c>
      <c r="I17" s="18"/>
      <c r="J17" s="17"/>
      <c r="K17" s="18"/>
      <c r="L17" s="17"/>
      <c r="M17" s="17"/>
      <c r="N17" s="18"/>
      <c r="O17" s="17"/>
      <c r="P17" s="17"/>
      <c r="Q17" s="21">
        <f>+D17+H17+I17+J17+K17+L17+M17+N17+O17+P17+E17+F17+G17</f>
        <v>1920384.1800000002</v>
      </c>
      <c r="R17" s="22"/>
    </row>
    <row r="18" spans="2:18" x14ac:dyDescent="0.3">
      <c r="B18" s="25">
        <v>510</v>
      </c>
      <c r="C18" s="23" t="s">
        <v>43</v>
      </c>
      <c r="D18" s="17">
        <v>5174.9799999999996</v>
      </c>
      <c r="E18" s="27"/>
      <c r="F18" s="17">
        <v>4344.76</v>
      </c>
      <c r="G18" s="17"/>
      <c r="H18" s="17"/>
      <c r="I18" s="18"/>
      <c r="J18" s="17">
        <f>-277.26-1197.47-1197.5-1197.5</f>
        <v>-3869.73</v>
      </c>
      <c r="K18" s="18"/>
      <c r="L18" s="17"/>
      <c r="M18" s="17"/>
      <c r="N18" s="18"/>
      <c r="O18" s="17"/>
      <c r="P18" s="17"/>
      <c r="Q18" s="21">
        <f>+D18+H18+I18+J18+K18+L18+M18+N18+O18+P18+E18+F18+G18</f>
        <v>5650.01</v>
      </c>
      <c r="R18" s="22"/>
    </row>
    <row r="19" spans="2:18" x14ac:dyDescent="0.3">
      <c r="B19" s="25" t="s">
        <v>44</v>
      </c>
      <c r="C19" s="23" t="s">
        <v>45</v>
      </c>
      <c r="D19" s="17">
        <v>0</v>
      </c>
      <c r="E19" s="17"/>
      <c r="F19" s="17">
        <v>135059.51</v>
      </c>
      <c r="G19" s="17"/>
      <c r="H19" s="17">
        <v>2319.75</v>
      </c>
      <c r="I19" s="18"/>
      <c r="J19" s="17">
        <v>32206.39</v>
      </c>
      <c r="K19" s="18"/>
      <c r="L19" s="17"/>
      <c r="M19" s="17"/>
      <c r="N19" s="24">
        <v>1051.9100000000001</v>
      </c>
      <c r="O19" s="17"/>
      <c r="P19" s="17"/>
      <c r="Q19" s="19">
        <f t="shared" si="0"/>
        <v>170637.56</v>
      </c>
    </row>
    <row r="20" spans="2:18" x14ac:dyDescent="0.3">
      <c r="B20" s="25">
        <v>536</v>
      </c>
      <c r="C20" s="23" t="s">
        <v>46</v>
      </c>
      <c r="D20" s="17">
        <v>0</v>
      </c>
      <c r="E20" s="17"/>
      <c r="F20" s="17">
        <v>31267.22</v>
      </c>
      <c r="G20" s="17"/>
      <c r="H20" s="17">
        <v>673.39</v>
      </c>
      <c r="I20" s="18"/>
      <c r="J20" s="17"/>
      <c r="K20" s="18"/>
      <c r="L20" s="17"/>
      <c r="M20" s="17"/>
      <c r="N20" s="18"/>
      <c r="O20" s="17"/>
      <c r="P20" s="17"/>
      <c r="Q20" s="19">
        <f t="shared" si="0"/>
        <v>31940.61</v>
      </c>
      <c r="R20" s="22"/>
    </row>
    <row r="21" spans="2:18" x14ac:dyDescent="0.3">
      <c r="B21" s="25" t="s">
        <v>47</v>
      </c>
      <c r="C21" s="23" t="s">
        <v>48</v>
      </c>
      <c r="D21" s="17">
        <v>22576.19</v>
      </c>
      <c r="E21" s="17"/>
      <c r="F21" s="17">
        <v>184379.13</v>
      </c>
      <c r="G21" s="17"/>
      <c r="H21" s="17">
        <v>27846.43</v>
      </c>
      <c r="I21" s="18"/>
      <c r="J21" s="17"/>
      <c r="K21" s="17"/>
      <c r="L21" s="17"/>
      <c r="M21" s="17"/>
      <c r="N21" s="24">
        <v>1082.8699999999999</v>
      </c>
      <c r="O21" s="17"/>
      <c r="P21" s="17"/>
      <c r="Q21" s="19">
        <f t="shared" si="0"/>
        <v>235884.62</v>
      </c>
      <c r="R21" s="22"/>
    </row>
    <row r="22" spans="2:18" x14ac:dyDescent="0.3">
      <c r="B22" s="25">
        <v>584</v>
      </c>
      <c r="C22" s="23" t="s">
        <v>49</v>
      </c>
      <c r="D22" s="17">
        <v>0</v>
      </c>
      <c r="E22" s="17"/>
      <c r="F22" s="17">
        <v>13995.92</v>
      </c>
      <c r="G22" s="17"/>
      <c r="H22" s="17">
        <v>1615.66</v>
      </c>
      <c r="I22" s="18"/>
      <c r="J22" s="17"/>
      <c r="K22" s="17"/>
      <c r="L22" s="17"/>
      <c r="M22" s="17"/>
      <c r="N22" s="18"/>
      <c r="O22" s="17"/>
      <c r="P22" s="17"/>
      <c r="Q22" s="19">
        <f t="shared" si="0"/>
        <v>15611.58</v>
      </c>
    </row>
    <row r="23" spans="2:18" x14ac:dyDescent="0.3">
      <c r="B23" s="25">
        <v>587</v>
      </c>
      <c r="C23" s="23" t="s">
        <v>50</v>
      </c>
      <c r="D23" s="17">
        <v>0</v>
      </c>
      <c r="E23" s="17"/>
      <c r="F23" s="17"/>
      <c r="G23" s="17"/>
      <c r="H23" s="17"/>
      <c r="I23" s="18"/>
      <c r="J23" s="17">
        <v>2386.4499999999998</v>
      </c>
      <c r="K23" s="17"/>
      <c r="L23" s="17"/>
      <c r="M23" s="17"/>
      <c r="N23" s="24">
        <v>22.87</v>
      </c>
      <c r="O23" s="17"/>
      <c r="P23" s="17"/>
      <c r="Q23" s="19">
        <f t="shared" si="0"/>
        <v>2409.3199999999997</v>
      </c>
    </row>
    <row r="24" spans="2:18" x14ac:dyDescent="0.3">
      <c r="B24" s="25" t="s">
        <v>51</v>
      </c>
      <c r="C24" s="16" t="s">
        <v>52</v>
      </c>
      <c r="D24" s="17">
        <v>1515.1</v>
      </c>
      <c r="E24" s="17"/>
      <c r="F24" s="17">
        <v>24778.15</v>
      </c>
      <c r="G24" s="17"/>
      <c r="H24" s="17">
        <v>23389.52</v>
      </c>
      <c r="I24" s="18"/>
      <c r="J24" s="17"/>
      <c r="K24" s="18"/>
      <c r="L24" s="17"/>
      <c r="M24" s="17"/>
      <c r="N24" s="24">
        <v>175.04</v>
      </c>
      <c r="O24" s="17"/>
      <c r="P24" s="17"/>
      <c r="Q24" s="19">
        <f t="shared" si="0"/>
        <v>49857.81</v>
      </c>
    </row>
    <row r="25" spans="2:18" x14ac:dyDescent="0.3">
      <c r="B25" s="25">
        <v>599</v>
      </c>
      <c r="C25" s="23" t="s">
        <v>53</v>
      </c>
      <c r="D25" s="17">
        <v>0</v>
      </c>
      <c r="E25" s="17"/>
      <c r="F25" s="17">
        <v>741.68</v>
      </c>
      <c r="G25" s="17"/>
      <c r="H25" s="17">
        <v>-741.68</v>
      </c>
      <c r="I25" s="18"/>
      <c r="J25" s="17">
        <v>16277.84</v>
      </c>
      <c r="K25" s="17"/>
      <c r="L25" s="18"/>
      <c r="M25" s="17"/>
      <c r="N25" s="18"/>
      <c r="O25" s="17"/>
      <c r="P25" s="17"/>
      <c r="Q25" s="19">
        <f>+D25+H25+I25+J25+K25+L25+M25+N25+O25+P25+E25+F25+G25</f>
        <v>16277.84</v>
      </c>
      <c r="R25" s="22"/>
    </row>
    <row r="26" spans="2:18" x14ac:dyDescent="0.3">
      <c r="B26" s="28"/>
      <c r="C26" s="29" t="s">
        <v>54</v>
      </c>
      <c r="D26" s="18">
        <f>SUM(D3:D25)</f>
        <v>9958458.5899999999</v>
      </c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9">
        <f>SUM(Q3:Q25)</f>
        <v>12072937.359999999</v>
      </c>
    </row>
    <row r="27" spans="2:18" ht="6" customHeight="1" x14ac:dyDescent="0.3">
      <c r="B27" s="28"/>
      <c r="C27" s="16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9"/>
    </row>
    <row r="28" spans="2:18" x14ac:dyDescent="0.3">
      <c r="B28" s="30"/>
      <c r="C28" s="31"/>
      <c r="D28" s="32"/>
      <c r="E28" s="32"/>
      <c r="F28" s="32"/>
      <c r="G28" s="32"/>
      <c r="H28" s="32"/>
      <c r="I28" s="32"/>
      <c r="J28" s="32"/>
      <c r="K28" s="32"/>
      <c r="L28" s="32"/>
      <c r="M28" s="32"/>
      <c r="N28" s="32"/>
      <c r="O28" s="32"/>
      <c r="P28" s="32"/>
      <c r="Q28" s="33"/>
    </row>
    <row r="31" spans="2:18" x14ac:dyDescent="0.3">
      <c r="J31" s="34"/>
      <c r="K31" s="34"/>
      <c r="L31" s="34"/>
      <c r="M31" s="34"/>
      <c r="N31" s="34"/>
    </row>
    <row r="32" spans="2:18" s="4" customFormat="1" x14ac:dyDescent="0.3">
      <c r="B32" s="1"/>
      <c r="C32" s="2"/>
      <c r="J32" s="17"/>
      <c r="K32" s="17"/>
      <c r="L32" s="17"/>
      <c r="M32" s="34"/>
      <c r="N32" s="34"/>
      <c r="R32" s="2"/>
    </row>
    <row r="33" spans="2:18" s="4" customFormat="1" x14ac:dyDescent="0.3">
      <c r="B33" s="35"/>
      <c r="C33" s="2"/>
      <c r="J33" s="17"/>
      <c r="K33" s="17"/>
      <c r="L33" s="17"/>
      <c r="M33" s="34"/>
      <c r="N33" s="34"/>
      <c r="R33" s="2"/>
    </row>
    <row r="34" spans="2:18" s="4" customFormat="1" x14ac:dyDescent="0.3">
      <c r="B34" s="1"/>
      <c r="C34" s="2"/>
      <c r="J34" s="17"/>
      <c r="K34" s="17"/>
      <c r="L34" s="17"/>
      <c r="M34" s="34"/>
      <c r="N34" s="34"/>
      <c r="R34" s="2"/>
    </row>
    <row r="35" spans="2:18" s="4" customFormat="1" x14ac:dyDescent="0.3">
      <c r="B35" s="1"/>
      <c r="C35" s="2"/>
      <c r="J35" s="17"/>
      <c r="K35" s="17"/>
      <c r="L35" s="17"/>
      <c r="M35" s="34"/>
      <c r="N35" s="34"/>
      <c r="R35" s="2"/>
    </row>
    <row r="36" spans="2:18" s="4" customFormat="1" x14ac:dyDescent="0.3">
      <c r="B36" s="1"/>
      <c r="C36" s="2"/>
      <c r="J36" s="17"/>
      <c r="K36" s="17"/>
      <c r="L36" s="17"/>
      <c r="M36" s="34"/>
      <c r="N36" s="34"/>
      <c r="R36" s="2"/>
    </row>
    <row r="37" spans="2:18" s="4" customFormat="1" x14ac:dyDescent="0.3">
      <c r="B37" s="1"/>
      <c r="C37" s="2"/>
      <c r="J37" s="17"/>
      <c r="K37" s="17"/>
      <c r="L37" s="17"/>
      <c r="M37" s="34"/>
      <c r="N37" s="34"/>
      <c r="R37" s="2"/>
    </row>
    <row r="38" spans="2:18" s="4" customFormat="1" x14ac:dyDescent="0.3">
      <c r="B38" s="1"/>
      <c r="C38" s="2"/>
      <c r="J38" s="17"/>
      <c r="K38" s="17"/>
      <c r="L38" s="17"/>
      <c r="M38" s="34"/>
      <c r="N38" s="34"/>
      <c r="R38" s="2"/>
    </row>
    <row r="39" spans="2:18" s="4" customFormat="1" x14ac:dyDescent="0.3">
      <c r="B39" s="1"/>
      <c r="C39" s="2"/>
      <c r="J39" s="17"/>
      <c r="K39" s="17"/>
      <c r="L39" s="17"/>
      <c r="M39" s="34"/>
      <c r="N39" s="34"/>
      <c r="R39" s="2"/>
    </row>
    <row r="40" spans="2:18" s="2" customFormat="1" x14ac:dyDescent="0.3">
      <c r="B40" s="1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</row>
    <row r="41" spans="2:18" s="2" customFormat="1" x14ac:dyDescent="0.3">
      <c r="B41" s="1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</row>
    <row r="42" spans="2:18" s="2" customFormat="1" x14ac:dyDescent="0.3">
      <c r="B42" s="1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</row>
    <row r="43" spans="2:18" s="2" customFormat="1" x14ac:dyDescent="0.3">
      <c r="B43" s="1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</row>
    <row r="44" spans="2:18" s="2" customFormat="1" x14ac:dyDescent="0.3">
      <c r="B44" s="1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</row>
    <row r="45" spans="2:18" s="2" customFormat="1" x14ac:dyDescent="0.3">
      <c r="B45" s="1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</row>
  </sheetData>
  <sheetProtection algorithmName="SHA-512" hashValue="gWr76/Nszl1PwLYs5m6Y5glphrc5Fz1feoFGje0gmiDK9Drb9Q3y0+h1nxKtXvRT74lRJh2SaJiusJe7zRlk7w==" saltValue="ht2VBqgTMovmtI590Ece7g==" spinCount="100000" sheet="1" objects="1" scenarios="1"/>
  <pageMargins left="0.7" right="0.7" top="0.75" bottom="0.75" header="0.3" footer="0.3"/>
  <pageSetup scale="67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46D054-CD46-4241-B9AD-DC7D7BAED66F}">
  <sheetPr>
    <tabColor theme="4" tint="0.39997558519241921"/>
    <pageSetUpPr fitToPage="1"/>
  </sheetPr>
  <dimension ref="A1:U41"/>
  <sheetViews>
    <sheetView topLeftCell="B1" workbookViewId="0">
      <pane xSplit="6" ySplit="2" topLeftCell="K3" activePane="bottomRight" state="frozen"/>
      <selection activeCell="B1" sqref="B1"/>
      <selection pane="topRight" activeCell="H1" sqref="H1"/>
      <selection pane="bottomLeft" activeCell="B3" sqref="B3"/>
      <selection pane="bottomRight" activeCell="B1" sqref="B1"/>
    </sheetView>
  </sheetViews>
  <sheetFormatPr defaultColWidth="9.08984375" defaultRowHeight="11.5" x14ac:dyDescent="0.25"/>
  <cols>
    <col min="1" max="1" width="4" style="38" customWidth="1"/>
    <col min="2" max="2" width="6.6328125" style="37" customWidth="1"/>
    <col min="3" max="3" width="48.1796875" style="38" customWidth="1"/>
    <col min="4" max="4" width="17.6328125" style="39" customWidth="1"/>
    <col min="5" max="6" width="12.453125" style="39" bestFit="1" customWidth="1"/>
    <col min="7" max="7" width="13.54296875" style="39" bestFit="1" customWidth="1"/>
    <col min="8" max="10" width="13.54296875" style="39" customWidth="1"/>
    <col min="11" max="18" width="10.6328125" style="39" hidden="1" customWidth="1"/>
    <col min="19" max="19" width="11.54296875" style="39" hidden="1" customWidth="1"/>
    <col min="20" max="20" width="14.36328125" style="39" customWidth="1"/>
    <col min="21" max="21" width="13.54296875" style="38" bestFit="1" customWidth="1"/>
    <col min="22" max="16384" width="9.08984375" style="38"/>
  </cols>
  <sheetData>
    <row r="1" spans="1:21" x14ac:dyDescent="0.25">
      <c r="A1" s="36"/>
      <c r="M1" s="40"/>
    </row>
    <row r="2" spans="1:21" s="41" customFormat="1" ht="45" customHeight="1" thickBot="1" x14ac:dyDescent="0.4">
      <c r="B2" s="42" t="s">
        <v>0</v>
      </c>
      <c r="C2" s="43" t="s">
        <v>1</v>
      </c>
      <c r="D2" s="44" t="s">
        <v>55</v>
      </c>
      <c r="E2" s="44" t="s">
        <v>56</v>
      </c>
      <c r="F2" s="44" t="s">
        <v>57</v>
      </c>
      <c r="G2" s="44" t="s">
        <v>58</v>
      </c>
      <c r="H2" s="44" t="s">
        <v>59</v>
      </c>
      <c r="I2" s="44" t="s">
        <v>60</v>
      </c>
      <c r="J2" s="44" t="s">
        <v>61</v>
      </c>
      <c r="K2" s="44" t="s">
        <v>62</v>
      </c>
      <c r="L2" s="44" t="s">
        <v>63</v>
      </c>
      <c r="M2" s="44" t="s">
        <v>64</v>
      </c>
      <c r="N2" s="44" t="s">
        <v>65</v>
      </c>
      <c r="O2" s="44" t="s">
        <v>66</v>
      </c>
      <c r="P2" s="44" t="s">
        <v>67</v>
      </c>
      <c r="Q2" s="44" t="s">
        <v>68</v>
      </c>
      <c r="R2" s="44" t="s">
        <v>69</v>
      </c>
      <c r="S2" s="44" t="s">
        <v>70</v>
      </c>
      <c r="T2" s="45" t="s">
        <v>71</v>
      </c>
      <c r="U2" s="46" t="s">
        <v>72</v>
      </c>
    </row>
    <row r="3" spans="1:21" ht="12" thickTop="1" x14ac:dyDescent="0.25">
      <c r="B3" s="47" t="s">
        <v>16</v>
      </c>
      <c r="C3" s="48" t="s">
        <v>17</v>
      </c>
      <c r="D3" s="49">
        <v>1277697.26</v>
      </c>
      <c r="E3" s="49">
        <v>4611584</v>
      </c>
      <c r="F3" s="49">
        <v>4400155</v>
      </c>
      <c r="G3" s="50">
        <f t="shared" ref="G3:G30" si="0">+D3+E3+F3</f>
        <v>10289436.26</v>
      </c>
      <c r="H3" s="50"/>
      <c r="I3" s="50"/>
      <c r="J3" s="50"/>
      <c r="K3" s="50"/>
      <c r="L3" s="50"/>
      <c r="M3" s="49"/>
      <c r="N3" s="50"/>
      <c r="O3" s="49"/>
      <c r="P3" s="49"/>
      <c r="Q3" s="49"/>
      <c r="R3" s="49"/>
      <c r="S3" s="50"/>
      <c r="T3" s="51">
        <f>+G3+K3+L3+M3+N3+O3+P3+Q3+R3+S3+H3+I3+J3</f>
        <v>10289436.26</v>
      </c>
      <c r="U3" s="52">
        <v>10289436.26</v>
      </c>
    </row>
    <row r="4" spans="1:21" x14ac:dyDescent="0.25">
      <c r="B4" s="53" t="s">
        <v>28</v>
      </c>
      <c r="C4" s="54" t="s">
        <v>73</v>
      </c>
      <c r="D4" s="55">
        <v>15917.82</v>
      </c>
      <c r="E4" s="55">
        <v>0</v>
      </c>
      <c r="F4" s="55">
        <v>7750</v>
      </c>
      <c r="G4" s="56">
        <f t="shared" si="0"/>
        <v>23667.82</v>
      </c>
      <c r="H4" s="56"/>
      <c r="I4" s="56"/>
      <c r="J4" s="56"/>
      <c r="K4" s="56"/>
      <c r="L4" s="56"/>
      <c r="M4" s="55"/>
      <c r="N4" s="55"/>
      <c r="O4" s="55"/>
      <c r="P4" s="55"/>
      <c r="Q4" s="55"/>
      <c r="R4" s="55"/>
      <c r="S4" s="56"/>
      <c r="T4" s="57">
        <f t="shared" ref="T4:T31" si="1">+G4+K4+L4+M4+N4+O4+P4+Q4+R4+S4+H4+I4+J4</f>
        <v>23667.82</v>
      </c>
      <c r="U4" s="57">
        <v>23667.82</v>
      </c>
    </row>
    <row r="5" spans="1:21" x14ac:dyDescent="0.25">
      <c r="B5" s="53" t="s">
        <v>30</v>
      </c>
      <c r="C5" s="54" t="s">
        <v>31</v>
      </c>
      <c r="D5" s="55">
        <v>2231.9</v>
      </c>
      <c r="E5" s="55">
        <v>0</v>
      </c>
      <c r="F5" s="55">
        <v>0</v>
      </c>
      <c r="G5" s="56">
        <f t="shared" si="0"/>
        <v>2231.9</v>
      </c>
      <c r="H5" s="56"/>
      <c r="I5" s="56"/>
      <c r="J5" s="56"/>
      <c r="K5" s="56"/>
      <c r="L5" s="56"/>
      <c r="M5" s="56"/>
      <c r="N5" s="55"/>
      <c r="O5" s="55"/>
      <c r="P5" s="55"/>
      <c r="Q5" s="55"/>
      <c r="R5" s="55"/>
      <c r="S5" s="56"/>
      <c r="T5" s="57">
        <f t="shared" si="1"/>
        <v>2231.9</v>
      </c>
      <c r="U5" s="57">
        <v>2231.9</v>
      </c>
    </row>
    <row r="6" spans="1:21" x14ac:dyDescent="0.25">
      <c r="B6" s="53" t="s">
        <v>74</v>
      </c>
      <c r="C6" s="54" t="s">
        <v>75</v>
      </c>
      <c r="D6" s="55">
        <v>0.96</v>
      </c>
      <c r="E6" s="55">
        <v>0</v>
      </c>
      <c r="F6" s="55">
        <v>0</v>
      </c>
      <c r="G6" s="56">
        <f t="shared" si="0"/>
        <v>0.96</v>
      </c>
      <c r="H6" s="56"/>
      <c r="I6" s="56"/>
      <c r="J6" s="56"/>
      <c r="K6" s="56"/>
      <c r="L6" s="56"/>
      <c r="M6" s="56"/>
      <c r="N6" s="55"/>
      <c r="O6" s="55"/>
      <c r="P6" s="55"/>
      <c r="Q6" s="55"/>
      <c r="R6" s="55"/>
      <c r="S6" s="56"/>
      <c r="T6" s="57">
        <f t="shared" si="1"/>
        <v>0.96</v>
      </c>
      <c r="U6" s="57">
        <v>0.96</v>
      </c>
    </row>
    <row r="7" spans="1:21" x14ac:dyDescent="0.25">
      <c r="B7" s="53" t="s">
        <v>36</v>
      </c>
      <c r="C7" s="54" t="s">
        <v>76</v>
      </c>
      <c r="D7" s="55">
        <v>38517.15</v>
      </c>
      <c r="E7" s="55">
        <v>0</v>
      </c>
      <c r="F7" s="55">
        <v>46400</v>
      </c>
      <c r="G7" s="55">
        <f t="shared" si="0"/>
        <v>84917.15</v>
      </c>
      <c r="H7" s="55"/>
      <c r="I7" s="55"/>
      <c r="J7" s="55"/>
      <c r="K7" s="56"/>
      <c r="L7" s="56"/>
      <c r="M7" s="56"/>
      <c r="N7" s="56"/>
      <c r="O7" s="56"/>
      <c r="P7" s="55"/>
      <c r="Q7" s="55"/>
      <c r="R7" s="55"/>
      <c r="S7" s="56"/>
      <c r="T7" s="57">
        <f t="shared" si="1"/>
        <v>84917.15</v>
      </c>
      <c r="U7" s="57">
        <v>84917.15</v>
      </c>
    </row>
    <row r="8" spans="1:21" x14ac:dyDescent="0.25">
      <c r="B8" s="53" t="s">
        <v>77</v>
      </c>
      <c r="C8" s="54" t="s">
        <v>78</v>
      </c>
      <c r="D8" s="55">
        <v>5400</v>
      </c>
      <c r="E8" s="55">
        <v>0</v>
      </c>
      <c r="F8" s="55">
        <v>0</v>
      </c>
      <c r="G8" s="55">
        <f t="shared" si="0"/>
        <v>5400</v>
      </c>
      <c r="H8" s="55"/>
      <c r="I8" s="55"/>
      <c r="J8" s="55"/>
      <c r="K8" s="56"/>
      <c r="L8" s="56"/>
      <c r="M8" s="56"/>
      <c r="N8" s="55"/>
      <c r="O8" s="55"/>
      <c r="P8" s="55"/>
      <c r="Q8" s="55"/>
      <c r="R8" s="55"/>
      <c r="S8" s="56"/>
      <c r="T8" s="57">
        <f t="shared" si="1"/>
        <v>5400</v>
      </c>
      <c r="U8" s="57">
        <v>5400</v>
      </c>
    </row>
    <row r="9" spans="1:21" x14ac:dyDescent="0.25">
      <c r="B9" s="53" t="s">
        <v>79</v>
      </c>
      <c r="C9" s="54" t="s">
        <v>80</v>
      </c>
      <c r="D9" s="55">
        <v>0.8</v>
      </c>
      <c r="E9" s="55">
        <v>0</v>
      </c>
      <c r="F9" s="55">
        <v>0</v>
      </c>
      <c r="G9" s="55">
        <f t="shared" si="0"/>
        <v>0.8</v>
      </c>
      <c r="H9" s="55"/>
      <c r="I9" s="55"/>
      <c r="J9" s="55"/>
      <c r="K9" s="56"/>
      <c r="L9" s="56"/>
      <c r="M9" s="56"/>
      <c r="N9" s="55"/>
      <c r="O9" s="55"/>
      <c r="P9" s="55"/>
      <c r="Q9" s="55"/>
      <c r="R9" s="55"/>
      <c r="S9" s="56"/>
      <c r="T9" s="57">
        <f t="shared" si="1"/>
        <v>0.8</v>
      </c>
      <c r="U9" s="57">
        <v>0.8</v>
      </c>
    </row>
    <row r="10" spans="1:21" x14ac:dyDescent="0.25">
      <c r="B10" s="53" t="s">
        <v>81</v>
      </c>
      <c r="C10" s="54" t="s">
        <v>82</v>
      </c>
      <c r="D10" s="55">
        <v>709</v>
      </c>
      <c r="E10" s="55">
        <v>0</v>
      </c>
      <c r="F10" s="55">
        <v>0</v>
      </c>
      <c r="G10" s="55">
        <f t="shared" si="0"/>
        <v>709</v>
      </c>
      <c r="H10" s="55"/>
      <c r="I10" s="55"/>
      <c r="J10" s="55"/>
      <c r="K10" s="56"/>
      <c r="L10" s="56"/>
      <c r="M10" s="56"/>
      <c r="N10" s="55"/>
      <c r="O10" s="55"/>
      <c r="P10" s="55"/>
      <c r="Q10" s="55"/>
      <c r="R10" s="55"/>
      <c r="S10" s="56"/>
      <c r="T10" s="57">
        <f t="shared" si="1"/>
        <v>709</v>
      </c>
      <c r="U10" s="57">
        <v>709</v>
      </c>
    </row>
    <row r="11" spans="1:21" x14ac:dyDescent="0.25">
      <c r="B11" s="53" t="s">
        <v>38</v>
      </c>
      <c r="C11" s="54" t="s">
        <v>83</v>
      </c>
      <c r="D11" s="55">
        <v>74.7</v>
      </c>
      <c r="E11" s="55">
        <v>0</v>
      </c>
      <c r="F11" s="55">
        <v>3108.8</v>
      </c>
      <c r="G11" s="55">
        <f t="shared" si="0"/>
        <v>3183.5</v>
      </c>
      <c r="H11" s="56"/>
      <c r="I11" s="55"/>
      <c r="J11" s="55"/>
      <c r="K11" s="56"/>
      <c r="L11" s="56"/>
      <c r="M11" s="56"/>
      <c r="N11" s="55"/>
      <c r="O11" s="55"/>
      <c r="P11" s="55"/>
      <c r="Q11" s="55"/>
      <c r="R11" s="55"/>
      <c r="S11" s="56"/>
      <c r="T11" s="57">
        <f t="shared" si="1"/>
        <v>3183.5</v>
      </c>
      <c r="U11" s="57">
        <v>3183.5</v>
      </c>
    </row>
    <row r="12" spans="1:21" x14ac:dyDescent="0.25">
      <c r="B12" s="58">
        <v>467</v>
      </c>
      <c r="C12" s="54" t="s">
        <v>40</v>
      </c>
      <c r="D12" s="55">
        <v>317890.62</v>
      </c>
      <c r="E12" s="55">
        <v>0</v>
      </c>
      <c r="F12" s="55">
        <v>150000</v>
      </c>
      <c r="G12" s="56">
        <f t="shared" si="0"/>
        <v>467890.62</v>
      </c>
      <c r="H12" s="56"/>
      <c r="I12" s="55"/>
      <c r="J12" s="55"/>
      <c r="K12" s="56"/>
      <c r="L12" s="56"/>
      <c r="M12" s="56"/>
      <c r="N12" s="55"/>
      <c r="O12" s="56"/>
      <c r="P12" s="55"/>
      <c r="Q12" s="55"/>
      <c r="R12" s="55"/>
      <c r="S12" s="56"/>
      <c r="T12" s="57">
        <f t="shared" si="1"/>
        <v>467890.62</v>
      </c>
      <c r="U12" s="57">
        <v>467890.62</v>
      </c>
    </row>
    <row r="13" spans="1:21" x14ac:dyDescent="0.25">
      <c r="B13" s="53">
        <v>499</v>
      </c>
      <c r="C13" s="54" t="s">
        <v>41</v>
      </c>
      <c r="D13" s="55">
        <v>0</v>
      </c>
      <c r="E13" s="55">
        <v>0</v>
      </c>
      <c r="F13" s="55">
        <v>0</v>
      </c>
      <c r="G13" s="55">
        <f t="shared" si="0"/>
        <v>0</v>
      </c>
      <c r="H13" s="56"/>
      <c r="I13" s="55"/>
      <c r="J13" s="55"/>
      <c r="K13" s="55"/>
      <c r="L13" s="56"/>
      <c r="M13" s="56"/>
      <c r="N13" s="56"/>
      <c r="O13" s="56"/>
      <c r="P13" s="56"/>
      <c r="Q13" s="59">
        <f>90000+3309.03</f>
        <v>93309.03</v>
      </c>
      <c r="R13" s="55"/>
      <c r="S13" s="56"/>
      <c r="T13" s="57">
        <f t="shared" si="1"/>
        <v>93309.03</v>
      </c>
      <c r="U13" s="57">
        <v>93309.03</v>
      </c>
    </row>
    <row r="14" spans="1:21" x14ac:dyDescent="0.25">
      <c r="B14" s="60">
        <v>599</v>
      </c>
      <c r="C14" s="61" t="s">
        <v>53</v>
      </c>
      <c r="D14" s="56">
        <v>-1731.63</v>
      </c>
      <c r="E14" s="56">
        <v>0</v>
      </c>
      <c r="F14" s="56">
        <v>2604.62</v>
      </c>
      <c r="G14" s="56">
        <f t="shared" si="0"/>
        <v>872.98999999999978</v>
      </c>
      <c r="H14" s="56"/>
      <c r="I14" s="56"/>
      <c r="J14" s="56"/>
      <c r="K14" s="56"/>
      <c r="L14" s="56"/>
      <c r="M14" s="56">
        <f>16277.84</f>
        <v>16277.84</v>
      </c>
      <c r="N14" s="56"/>
      <c r="O14" s="56"/>
      <c r="P14" s="56"/>
      <c r="Q14" s="56"/>
      <c r="R14" s="56"/>
      <c r="S14" s="56"/>
      <c r="T14" s="62">
        <f t="shared" si="1"/>
        <v>17150.830000000002</v>
      </c>
      <c r="U14" s="62">
        <v>17150.830000000002</v>
      </c>
    </row>
    <row r="15" spans="1:21" x14ac:dyDescent="0.25">
      <c r="B15" s="58" t="s">
        <v>84</v>
      </c>
      <c r="C15" s="54" t="s">
        <v>85</v>
      </c>
      <c r="D15" s="55">
        <v>1400</v>
      </c>
      <c r="E15" s="55">
        <v>0</v>
      </c>
      <c r="F15" s="55">
        <v>0</v>
      </c>
      <c r="G15" s="55">
        <f t="shared" si="0"/>
        <v>1400</v>
      </c>
      <c r="H15" s="56"/>
      <c r="I15" s="55"/>
      <c r="J15" s="55"/>
      <c r="K15" s="56"/>
      <c r="L15" s="56"/>
      <c r="M15" s="56"/>
      <c r="N15" s="55"/>
      <c r="O15" s="56"/>
      <c r="P15" s="56"/>
      <c r="Q15" s="55"/>
      <c r="R15" s="56"/>
      <c r="S15" s="56"/>
      <c r="T15" s="57">
        <f t="shared" si="1"/>
        <v>1400</v>
      </c>
      <c r="U15" s="57">
        <v>1400</v>
      </c>
    </row>
    <row r="16" spans="1:21" x14ac:dyDescent="0.25">
      <c r="B16" s="58">
        <v>507</v>
      </c>
      <c r="C16" s="54" t="s">
        <v>86</v>
      </c>
      <c r="D16" s="55">
        <v>-21355.26</v>
      </c>
      <c r="E16" s="55">
        <v>0</v>
      </c>
      <c r="F16" s="55">
        <v>1598458.33</v>
      </c>
      <c r="G16" s="55">
        <f t="shared" si="0"/>
        <v>1577103.07</v>
      </c>
      <c r="H16" s="56"/>
      <c r="I16" s="56">
        <v>470710.02</v>
      </c>
      <c r="J16" s="55"/>
      <c r="K16" s="56"/>
      <c r="L16" s="56"/>
      <c r="M16" s="56"/>
      <c r="N16" s="55"/>
      <c r="O16" s="56"/>
      <c r="P16" s="56"/>
      <c r="Q16" s="55"/>
      <c r="R16" s="56"/>
      <c r="S16" s="56"/>
      <c r="T16" s="57">
        <f t="shared" si="1"/>
        <v>2047813.09</v>
      </c>
      <c r="U16" s="57">
        <v>2047813.09</v>
      </c>
    </row>
    <row r="17" spans="2:21" x14ac:dyDescent="0.25">
      <c r="B17" s="58">
        <v>510</v>
      </c>
      <c r="C17" s="54" t="s">
        <v>87</v>
      </c>
      <c r="D17" s="55">
        <v>-6605.62</v>
      </c>
      <c r="E17" s="55">
        <v>0</v>
      </c>
      <c r="F17" s="55">
        <v>11780.6</v>
      </c>
      <c r="G17" s="55">
        <f t="shared" si="0"/>
        <v>5174.9800000000005</v>
      </c>
      <c r="H17" s="56"/>
      <c r="I17" s="56"/>
      <c r="J17" s="56"/>
      <c r="K17" s="56"/>
      <c r="L17" s="56"/>
      <c r="M17" s="56">
        <f>-277.26-4722.71</f>
        <v>-4999.97</v>
      </c>
      <c r="N17" s="55"/>
      <c r="O17" s="56"/>
      <c r="P17" s="56"/>
      <c r="Q17" s="55"/>
      <c r="R17" s="56"/>
      <c r="S17" s="56"/>
      <c r="T17" s="57">
        <f t="shared" si="1"/>
        <v>175.01000000000022</v>
      </c>
      <c r="U17" s="57">
        <v>175.01</v>
      </c>
    </row>
    <row r="18" spans="2:21" s="63" customFormat="1" x14ac:dyDescent="0.25">
      <c r="B18" s="58" t="s">
        <v>44</v>
      </c>
      <c r="C18" s="61" t="s">
        <v>45</v>
      </c>
      <c r="D18" s="56">
        <v>502.1</v>
      </c>
      <c r="E18" s="56">
        <v>0</v>
      </c>
      <c r="F18" s="56">
        <v>0</v>
      </c>
      <c r="G18" s="56">
        <f t="shared" si="0"/>
        <v>502.1</v>
      </c>
      <c r="H18" s="56"/>
      <c r="I18" s="56">
        <v>135059.5</v>
      </c>
      <c r="J18" s="56"/>
      <c r="K18" s="56">
        <v>2319.7600000000002</v>
      </c>
      <c r="L18" s="56"/>
      <c r="M18" s="56">
        <v>32206.39</v>
      </c>
      <c r="N18" s="56"/>
      <c r="O18" s="56"/>
      <c r="P18" s="56"/>
      <c r="Q18" s="59">
        <v>1051.9100000000001</v>
      </c>
      <c r="R18" s="56"/>
      <c r="S18" s="56"/>
      <c r="T18" s="57">
        <f t="shared" si="1"/>
        <v>171139.66</v>
      </c>
      <c r="U18" s="62">
        <v>171139.66</v>
      </c>
    </row>
    <row r="19" spans="2:21" s="63" customFormat="1" x14ac:dyDescent="0.25">
      <c r="B19" s="58">
        <v>536</v>
      </c>
      <c r="C19" s="61" t="s">
        <v>46</v>
      </c>
      <c r="D19" s="56">
        <v>-19282.48</v>
      </c>
      <c r="E19" s="56">
        <v>0</v>
      </c>
      <c r="F19" s="56">
        <v>19282.48</v>
      </c>
      <c r="G19" s="56">
        <f t="shared" si="0"/>
        <v>0</v>
      </c>
      <c r="H19" s="56"/>
      <c r="I19" s="56">
        <v>20025</v>
      </c>
      <c r="J19" s="56"/>
      <c r="K19" s="56">
        <v>673.39</v>
      </c>
      <c r="L19" s="56"/>
      <c r="M19" s="56"/>
      <c r="N19" s="56"/>
      <c r="O19" s="56"/>
      <c r="P19" s="56"/>
      <c r="Q19" s="56"/>
      <c r="R19" s="56"/>
      <c r="S19" s="56"/>
      <c r="T19" s="57">
        <f t="shared" si="1"/>
        <v>20698.39</v>
      </c>
      <c r="U19" s="62">
        <v>20698.39</v>
      </c>
    </row>
    <row r="20" spans="2:21" s="63" customFormat="1" x14ac:dyDescent="0.25">
      <c r="B20" s="58" t="s">
        <v>47</v>
      </c>
      <c r="C20" s="61" t="s">
        <v>48</v>
      </c>
      <c r="D20" s="56">
        <v>-16471.93</v>
      </c>
      <c r="E20" s="56">
        <v>0</v>
      </c>
      <c r="F20" s="56">
        <v>39451.230000000003</v>
      </c>
      <c r="G20" s="56">
        <f t="shared" si="0"/>
        <v>22979.300000000003</v>
      </c>
      <c r="H20" s="56"/>
      <c r="I20" s="56">
        <v>188161.49</v>
      </c>
      <c r="J20" s="56"/>
      <c r="K20" s="56">
        <v>24064.37</v>
      </c>
      <c r="L20" s="56"/>
      <c r="M20" s="56"/>
      <c r="N20" s="56"/>
      <c r="O20" s="56"/>
      <c r="P20" s="56"/>
      <c r="Q20" s="59">
        <v>1082.8699999999999</v>
      </c>
      <c r="R20" s="56"/>
      <c r="S20" s="56"/>
      <c r="T20" s="57">
        <f t="shared" si="1"/>
        <v>236288.03</v>
      </c>
      <c r="U20" s="62">
        <v>236288.03</v>
      </c>
    </row>
    <row r="21" spans="2:21" s="63" customFormat="1" x14ac:dyDescent="0.25">
      <c r="B21" s="58">
        <v>584</v>
      </c>
      <c r="C21" s="61" t="s">
        <v>49</v>
      </c>
      <c r="D21" s="56">
        <v>0</v>
      </c>
      <c r="E21" s="56">
        <v>0</v>
      </c>
      <c r="F21" s="56">
        <v>0</v>
      </c>
      <c r="G21" s="56">
        <f t="shared" si="0"/>
        <v>0</v>
      </c>
      <c r="H21" s="56"/>
      <c r="I21" s="56">
        <v>13995.92</v>
      </c>
      <c r="J21" s="56"/>
      <c r="K21" s="56">
        <v>1615.66</v>
      </c>
      <c r="L21" s="56"/>
      <c r="M21" s="56"/>
      <c r="N21" s="56"/>
      <c r="O21" s="56"/>
      <c r="P21" s="56"/>
      <c r="Q21" s="56"/>
      <c r="R21" s="56"/>
      <c r="S21" s="56"/>
      <c r="T21" s="57">
        <f t="shared" si="1"/>
        <v>15611.58</v>
      </c>
      <c r="U21" s="62">
        <v>15611.58</v>
      </c>
    </row>
    <row r="22" spans="2:21" s="63" customFormat="1" x14ac:dyDescent="0.25">
      <c r="B22" s="58">
        <v>587</v>
      </c>
      <c r="C22" s="61" t="s">
        <v>50</v>
      </c>
      <c r="D22" s="56">
        <v>0</v>
      </c>
      <c r="E22" s="56">
        <v>0</v>
      </c>
      <c r="F22" s="56">
        <v>0</v>
      </c>
      <c r="G22" s="56">
        <f t="shared" si="0"/>
        <v>0</v>
      </c>
      <c r="H22" s="56"/>
      <c r="I22" s="56"/>
      <c r="J22" s="56"/>
      <c r="K22" s="56"/>
      <c r="L22" s="56"/>
      <c r="M22" s="56">
        <v>2386.4499999999998</v>
      </c>
      <c r="N22" s="56"/>
      <c r="O22" s="56"/>
      <c r="P22" s="56"/>
      <c r="Q22" s="59">
        <v>22.87</v>
      </c>
      <c r="R22" s="56"/>
      <c r="S22" s="56"/>
      <c r="T22" s="57">
        <f t="shared" si="1"/>
        <v>2409.3199999999997</v>
      </c>
      <c r="U22" s="62">
        <v>2409.3200000000002</v>
      </c>
    </row>
    <row r="23" spans="2:21" s="63" customFormat="1" x14ac:dyDescent="0.25">
      <c r="B23" s="58" t="s">
        <v>51</v>
      </c>
      <c r="C23" s="61" t="s">
        <v>52</v>
      </c>
      <c r="D23" s="56">
        <v>-3164.08</v>
      </c>
      <c r="E23" s="56">
        <v>0</v>
      </c>
      <c r="F23" s="56">
        <v>0</v>
      </c>
      <c r="G23" s="56">
        <f t="shared" si="0"/>
        <v>-3164.08</v>
      </c>
      <c r="H23" s="56"/>
      <c r="I23" s="56">
        <v>27942.23</v>
      </c>
      <c r="J23" s="56"/>
      <c r="K23" s="56">
        <v>23389.54</v>
      </c>
      <c r="L23" s="56"/>
      <c r="M23" s="56"/>
      <c r="N23" s="56"/>
      <c r="O23" s="56"/>
      <c r="P23" s="56"/>
      <c r="Q23" s="59">
        <v>175.04</v>
      </c>
      <c r="R23" s="56"/>
      <c r="S23" s="56"/>
      <c r="T23" s="57">
        <f t="shared" si="1"/>
        <v>48342.729999999996</v>
      </c>
      <c r="U23" s="62">
        <v>48342.73</v>
      </c>
    </row>
    <row r="24" spans="2:21" x14ac:dyDescent="0.25">
      <c r="B24" s="53" t="s">
        <v>18</v>
      </c>
      <c r="C24" s="54" t="s">
        <v>19</v>
      </c>
      <c r="D24" s="55">
        <v>622.59</v>
      </c>
      <c r="E24" s="55">
        <v>0</v>
      </c>
      <c r="F24" s="55">
        <v>0</v>
      </c>
      <c r="G24" s="55">
        <f t="shared" si="0"/>
        <v>622.59</v>
      </c>
      <c r="H24" s="56"/>
      <c r="I24" s="55"/>
      <c r="J24" s="55"/>
      <c r="K24" s="55"/>
      <c r="L24" s="56"/>
      <c r="M24" s="56"/>
      <c r="N24" s="55"/>
      <c r="O24" s="55"/>
      <c r="P24" s="55"/>
      <c r="Q24" s="55"/>
      <c r="R24" s="55"/>
      <c r="S24" s="56"/>
      <c r="T24" s="57">
        <f t="shared" si="1"/>
        <v>622.59</v>
      </c>
      <c r="U24" s="57">
        <v>622.59</v>
      </c>
    </row>
    <row r="25" spans="2:21" x14ac:dyDescent="0.25">
      <c r="B25" s="64" t="s">
        <v>20</v>
      </c>
      <c r="C25" s="54" t="s">
        <v>21</v>
      </c>
      <c r="D25" s="55">
        <v>0</v>
      </c>
      <c r="E25" s="55">
        <v>0</v>
      </c>
      <c r="F25" s="55">
        <v>0</v>
      </c>
      <c r="G25" s="55">
        <f t="shared" si="0"/>
        <v>0</v>
      </c>
      <c r="H25" s="56"/>
      <c r="I25" s="55"/>
      <c r="J25" s="55"/>
      <c r="K25" s="55"/>
      <c r="L25" s="56"/>
      <c r="M25" s="56"/>
      <c r="N25" s="55"/>
      <c r="O25" s="55"/>
      <c r="P25" s="55"/>
      <c r="Q25" s="55"/>
      <c r="R25" s="55"/>
      <c r="S25" s="56"/>
      <c r="T25" s="57">
        <f t="shared" si="1"/>
        <v>0</v>
      </c>
      <c r="U25" s="57">
        <v>0</v>
      </c>
    </row>
    <row r="26" spans="2:21" x14ac:dyDescent="0.25">
      <c r="B26" s="53" t="s">
        <v>22</v>
      </c>
      <c r="C26" s="54" t="s">
        <v>23</v>
      </c>
      <c r="D26" s="55">
        <v>148260.39000000001</v>
      </c>
      <c r="E26" s="55">
        <v>0</v>
      </c>
      <c r="F26" s="55">
        <v>262500</v>
      </c>
      <c r="G26" s="55">
        <f t="shared" si="0"/>
        <v>410760.39</v>
      </c>
      <c r="H26" s="56"/>
      <c r="I26" s="55"/>
      <c r="J26" s="55"/>
      <c r="K26" s="55"/>
      <c r="L26" s="55"/>
      <c r="M26" s="56"/>
      <c r="N26" s="55"/>
      <c r="O26" s="55"/>
      <c r="P26" s="55"/>
      <c r="Q26" s="55"/>
      <c r="R26" s="55"/>
      <c r="S26" s="56"/>
      <c r="T26" s="57">
        <f t="shared" si="1"/>
        <v>410760.39</v>
      </c>
      <c r="U26" s="57">
        <v>410760.39</v>
      </c>
    </row>
    <row r="27" spans="2:21" x14ac:dyDescent="0.25">
      <c r="B27" s="53" t="s">
        <v>26</v>
      </c>
      <c r="C27" s="54" t="s">
        <v>88</v>
      </c>
      <c r="D27" s="55">
        <v>1980.93</v>
      </c>
      <c r="E27" s="55">
        <v>0</v>
      </c>
      <c r="F27" s="55">
        <v>0</v>
      </c>
      <c r="G27" s="55">
        <f t="shared" si="0"/>
        <v>1980.93</v>
      </c>
      <c r="H27" s="56"/>
      <c r="I27" s="55"/>
      <c r="J27" s="55"/>
      <c r="K27" s="55"/>
      <c r="L27" s="55"/>
      <c r="M27" s="56"/>
      <c r="N27" s="55"/>
      <c r="O27" s="55"/>
      <c r="P27" s="55"/>
      <c r="Q27" s="55"/>
      <c r="R27" s="55"/>
      <c r="S27" s="56"/>
      <c r="T27" s="57">
        <f t="shared" si="1"/>
        <v>1980.93</v>
      </c>
      <c r="U27" s="57">
        <v>1980.93</v>
      </c>
    </row>
    <row r="28" spans="2:21" x14ac:dyDescent="0.25">
      <c r="B28" s="53" t="s">
        <v>89</v>
      </c>
      <c r="C28" s="54" t="s">
        <v>90</v>
      </c>
      <c r="D28" s="55">
        <v>4035.38</v>
      </c>
      <c r="E28" s="55">
        <v>0</v>
      </c>
      <c r="F28" s="55">
        <v>0</v>
      </c>
      <c r="G28" s="55">
        <f t="shared" si="0"/>
        <v>4035.38</v>
      </c>
      <c r="H28" s="56"/>
      <c r="I28" s="55"/>
      <c r="J28" s="55"/>
      <c r="K28" s="55"/>
      <c r="L28" s="55"/>
      <c r="M28" s="55"/>
      <c r="N28" s="55"/>
      <c r="O28" s="55"/>
      <c r="P28" s="55"/>
      <c r="Q28" s="55"/>
      <c r="R28" s="55"/>
      <c r="S28" s="56"/>
      <c r="T28" s="57">
        <f t="shared" si="1"/>
        <v>4035.38</v>
      </c>
      <c r="U28" s="57">
        <v>4035.38</v>
      </c>
    </row>
    <row r="29" spans="2:21" x14ac:dyDescent="0.25">
      <c r="B29" s="53" t="s">
        <v>32</v>
      </c>
      <c r="C29" s="54" t="s">
        <v>91</v>
      </c>
      <c r="D29" s="55">
        <v>631.82000000000005</v>
      </c>
      <c r="E29" s="55">
        <v>0</v>
      </c>
      <c r="F29" s="55">
        <v>6000</v>
      </c>
      <c r="G29" s="55">
        <f t="shared" si="0"/>
        <v>6631.82</v>
      </c>
      <c r="H29" s="56"/>
      <c r="I29" s="55"/>
      <c r="J29" s="55"/>
      <c r="K29" s="55"/>
      <c r="L29" s="55"/>
      <c r="M29" s="55"/>
      <c r="N29" s="55"/>
      <c r="O29" s="55"/>
      <c r="P29" s="55"/>
      <c r="Q29" s="55"/>
      <c r="R29" s="55"/>
      <c r="S29" s="56"/>
      <c r="T29" s="57">
        <f t="shared" si="1"/>
        <v>6631.82</v>
      </c>
      <c r="U29" s="57">
        <v>6631.82</v>
      </c>
    </row>
    <row r="30" spans="2:21" x14ac:dyDescent="0.25">
      <c r="B30" s="65">
        <v>200</v>
      </c>
      <c r="C30" s="54" t="s">
        <v>35</v>
      </c>
      <c r="D30" s="55">
        <v>50055.65</v>
      </c>
      <c r="E30" s="55">
        <v>0</v>
      </c>
      <c r="F30" s="55">
        <v>47575</v>
      </c>
      <c r="G30" s="55">
        <f t="shared" si="0"/>
        <v>97630.65</v>
      </c>
      <c r="H30" s="55"/>
      <c r="I30" s="55"/>
      <c r="J30" s="55"/>
      <c r="K30" s="55"/>
      <c r="L30" s="55"/>
      <c r="M30" s="55"/>
      <c r="N30" s="55"/>
      <c r="O30" s="55"/>
      <c r="P30" s="55"/>
      <c r="Q30" s="55"/>
      <c r="R30" s="56"/>
      <c r="S30" s="56"/>
      <c r="T30" s="57">
        <f t="shared" si="1"/>
        <v>97630.65</v>
      </c>
      <c r="U30" s="57">
        <v>97630.65</v>
      </c>
    </row>
    <row r="31" spans="2:21" ht="13" x14ac:dyDescent="0.4">
      <c r="B31" s="53" t="s">
        <v>24</v>
      </c>
      <c r="C31" s="54" t="s">
        <v>25</v>
      </c>
      <c r="D31" s="66">
        <v>49817.4</v>
      </c>
      <c r="E31" s="66">
        <v>0</v>
      </c>
      <c r="F31" s="66">
        <v>3180</v>
      </c>
      <c r="G31" s="66">
        <f>+D31+E31+F31</f>
        <v>52997.4</v>
      </c>
      <c r="H31" s="66"/>
      <c r="I31" s="66"/>
      <c r="J31" s="66"/>
      <c r="K31" s="66"/>
      <c r="L31" s="66"/>
      <c r="M31" s="66"/>
      <c r="N31" s="66"/>
      <c r="O31" s="66"/>
      <c r="P31" s="66"/>
      <c r="Q31" s="66"/>
      <c r="R31" s="66"/>
      <c r="S31" s="67"/>
      <c r="T31" s="68">
        <f t="shared" si="1"/>
        <v>52997.4</v>
      </c>
      <c r="U31" s="69">
        <v>52997.4</v>
      </c>
    </row>
    <row r="32" spans="2:21" x14ac:dyDescent="0.25">
      <c r="B32" s="65"/>
      <c r="C32" s="54"/>
      <c r="D32" s="54"/>
      <c r="E32" s="54"/>
      <c r="F32" s="54"/>
      <c r="G32" s="54"/>
      <c r="H32" s="54"/>
      <c r="I32" s="54"/>
      <c r="J32" s="54"/>
      <c r="K32" s="54"/>
      <c r="L32" s="54"/>
      <c r="M32" s="54"/>
      <c r="N32" s="54"/>
      <c r="O32" s="54"/>
      <c r="P32" s="54"/>
      <c r="Q32" s="54"/>
      <c r="R32" s="54"/>
      <c r="S32" s="54"/>
      <c r="T32" s="54"/>
      <c r="U32" s="70"/>
    </row>
    <row r="33" spans="2:21" ht="13" x14ac:dyDescent="0.4">
      <c r="B33" s="65"/>
      <c r="C33" s="71" t="s">
        <v>92</v>
      </c>
      <c r="D33" s="72">
        <f>SUM(D3:D31)</f>
        <v>1847135.4699999997</v>
      </c>
      <c r="E33" s="72">
        <f>SUM(E3:E31)</f>
        <v>4611584</v>
      </c>
      <c r="F33" s="72">
        <f>SUM(F3:F31)</f>
        <v>6598246.0600000005</v>
      </c>
      <c r="G33" s="72">
        <f>SUM(G3:G31)</f>
        <v>13056965.530000005</v>
      </c>
      <c r="H33" s="72">
        <f t="shared" ref="H33:T33" si="2">SUM(H3:H31)</f>
        <v>0</v>
      </c>
      <c r="I33" s="72">
        <f t="shared" si="2"/>
        <v>855894.16</v>
      </c>
      <c r="J33" s="72">
        <f t="shared" si="2"/>
        <v>0</v>
      </c>
      <c r="K33" s="72">
        <f t="shared" si="2"/>
        <v>52062.720000000001</v>
      </c>
      <c r="L33" s="72">
        <f t="shared" si="2"/>
        <v>0</v>
      </c>
      <c r="M33" s="72">
        <f t="shared" si="2"/>
        <v>45870.709999999992</v>
      </c>
      <c r="N33" s="72">
        <f t="shared" si="2"/>
        <v>0</v>
      </c>
      <c r="O33" s="72">
        <f t="shared" si="2"/>
        <v>0</v>
      </c>
      <c r="P33" s="72">
        <f t="shared" si="2"/>
        <v>0</v>
      </c>
      <c r="Q33" s="72">
        <f t="shared" si="2"/>
        <v>95641.719999999987</v>
      </c>
      <c r="R33" s="72">
        <f t="shared" si="2"/>
        <v>0</v>
      </c>
      <c r="S33" s="72">
        <f t="shared" si="2"/>
        <v>0</v>
      </c>
      <c r="T33" s="72">
        <f t="shared" si="2"/>
        <v>14106434.840000004</v>
      </c>
      <c r="U33" s="73">
        <f>SUM(U3:U31)</f>
        <v>14106434.840000004</v>
      </c>
    </row>
    <row r="34" spans="2:21" ht="6.9" customHeight="1" x14ac:dyDescent="0.4">
      <c r="B34" s="65"/>
      <c r="C34" s="71"/>
      <c r="D34" s="72"/>
      <c r="E34" s="72"/>
      <c r="F34" s="72"/>
      <c r="G34" s="72"/>
      <c r="H34" s="72"/>
      <c r="I34" s="72"/>
      <c r="J34" s="72"/>
      <c r="K34" s="72"/>
      <c r="L34" s="72"/>
      <c r="M34" s="72"/>
      <c r="N34" s="72"/>
      <c r="O34" s="72"/>
      <c r="P34" s="72"/>
      <c r="Q34" s="72"/>
      <c r="R34" s="72"/>
      <c r="S34" s="72"/>
      <c r="T34" s="74"/>
      <c r="U34" s="70"/>
    </row>
    <row r="35" spans="2:21" x14ac:dyDescent="0.25">
      <c r="B35" s="75"/>
      <c r="C35" s="76"/>
      <c r="D35" s="77"/>
      <c r="E35" s="77"/>
      <c r="F35" s="77"/>
      <c r="G35" s="77"/>
      <c r="H35" s="77"/>
      <c r="I35" s="77"/>
      <c r="J35" s="77"/>
      <c r="K35" s="77"/>
      <c r="L35" s="77"/>
      <c r="M35" s="77"/>
      <c r="N35" s="77"/>
      <c r="O35" s="77"/>
      <c r="P35" s="77"/>
      <c r="Q35" s="77"/>
      <c r="R35" s="77"/>
      <c r="S35" s="77"/>
      <c r="T35" s="77"/>
      <c r="U35" s="78"/>
    </row>
    <row r="38" spans="2:21" ht="14.4" customHeight="1" x14ac:dyDescent="0.25">
      <c r="L38" s="79"/>
      <c r="M38" s="79"/>
    </row>
    <row r="39" spans="2:21" x14ac:dyDescent="0.25">
      <c r="L39" s="79"/>
      <c r="M39" s="79"/>
    </row>
    <row r="41" spans="2:21" x14ac:dyDescent="0.25">
      <c r="B41" s="80"/>
    </row>
  </sheetData>
  <sheetProtection algorithmName="SHA-512" hashValue="cCkifTt/H3cPw8Yrd+KkcJpaaj8Ngr2bj10qS2ACIuFss/7sY+qD0w6DB3XflxGj2vJezuwgMN8VteMOeG0zBA==" saltValue="4Uv1VRLH57t2IUvSXE6lxg==" spinCount="100000" sheet="1" objects="1" scenarios="1"/>
  <mergeCells count="1">
    <mergeCell ref="L38:M39"/>
  </mergeCells>
  <pageMargins left="0.7" right="0.7" top="0.75" bottom="0.75" header="0.3" footer="0.3"/>
  <pageSetup scale="5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FY22 April Approps</vt:lpstr>
      <vt:lpstr>FY22 April Resources</vt:lpstr>
      <vt:lpstr>'FY22 April Approps'!Print_Area</vt:lpstr>
      <vt:lpstr>'FY22 April Resources'!Print_Area</vt:lpstr>
    </vt:vector>
  </TitlesOfParts>
  <Company>Ridgedale Local Schools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Jason Fleming</dc:creator>
  <cp:lastModifiedBy>Jason Fleming</cp:lastModifiedBy>
  <dcterms:created xsi:type="dcterms:W3CDTF">2022-04-20T18:39:40Z</dcterms:created>
  <dcterms:modified xsi:type="dcterms:W3CDTF">2022-04-20T18:41:51Z</dcterms:modified>
</cp:coreProperties>
</file>