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rocket-data\staff\Admin\jfleming\Documents\01.00_Accounting\00.05 Tax Budgets\"/>
    </mc:Choice>
  </mc:AlternateContent>
  <bookViews>
    <workbookView xWindow="0" yWindow="0" windowWidth="16092" windowHeight="9636"/>
  </bookViews>
  <sheets>
    <sheet name="Schedule 1" sheetId="1" r:id="rId1"/>
    <sheet name="Schedule 2" sheetId="2" r:id="rId2"/>
    <sheet name="Schedule 3" sheetId="3" r:id="rId3"/>
    <sheet name="Schedule 4" sheetId="4" r:id="rId4"/>
    <sheet name="Schedule 5" sheetId="5" r:id="rId5"/>
    <sheet name="Cert of Est Res" sheetId="6" r:id="rId6"/>
  </sheets>
  <definedNames>
    <definedName name="_xlnm.Print_Area" localSheetId="2">'Schedule 3'!$A$1:$I$15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0" i="2"/>
  <c r="D9" i="2"/>
  <c r="D8" i="2"/>
  <c r="C16" i="2"/>
  <c r="E13" i="2" l="1"/>
  <c r="E10" i="2"/>
  <c r="E8" i="2"/>
  <c r="B12" i="2" l="1"/>
  <c r="B14" i="2" s="1"/>
  <c r="B16" i="2" l="1"/>
  <c r="C7" i="2" s="1"/>
  <c r="C34" i="5" l="1"/>
  <c r="B34" i="5"/>
  <c r="C26" i="5"/>
  <c r="B26" i="5"/>
  <c r="D15" i="3"/>
  <c r="D14" i="3"/>
  <c r="D13" i="3"/>
  <c r="D12" i="3"/>
  <c r="D11" i="3"/>
  <c r="D9" i="3"/>
  <c r="E11" i="2" l="1"/>
  <c r="E9" i="2"/>
  <c r="C12" i="2"/>
  <c r="C14" i="2" s="1"/>
  <c r="D7" i="2" l="1"/>
  <c r="D12" i="2"/>
  <c r="E12" i="2"/>
  <c r="D14" i="2" l="1"/>
  <c r="D16" i="2" s="1"/>
  <c r="E7" i="2" s="1"/>
  <c r="E14" i="2" s="1"/>
  <c r="E16" i="2" s="1"/>
</calcChain>
</file>

<file path=xl/sharedStrings.xml><?xml version="1.0" encoding="utf-8"?>
<sst xmlns="http://schemas.openxmlformats.org/spreadsheetml/2006/main" count="258" uniqueCount="153">
  <si>
    <t>DIVISION OF TAXES LEVIED</t>
  </si>
  <si>
    <t>Schedule 1</t>
    <phoneticPr fontId="0" type="noConversion"/>
  </si>
  <si>
    <t>(Levies Inside &amp; Outside 10 Mill Limitation, Inclusive of Debt Levies)</t>
  </si>
  <si>
    <t xml:space="preserve"> </t>
  </si>
  <si>
    <t xml:space="preserve">     </t>
  </si>
  <si>
    <t>Funds (General, Permanent Improvement, Library, Other)</t>
  </si>
  <si>
    <t xml:space="preserve">I </t>
  </si>
  <si>
    <t>II</t>
  </si>
  <si>
    <t>III</t>
  </si>
  <si>
    <t>IV</t>
  </si>
  <si>
    <t>V</t>
  </si>
  <si>
    <t>VI</t>
  </si>
  <si>
    <t>VII</t>
  </si>
  <si>
    <t>VIII</t>
  </si>
  <si>
    <t>Fund</t>
  </si>
  <si>
    <t>Purpose</t>
  </si>
  <si>
    <t>Authorized                 By                        Voters                        On               MM//DD/YY</t>
    <phoneticPr fontId="0" type="noConversion"/>
  </si>
  <si>
    <t>Levy                  Type</t>
    <phoneticPr fontId="0" type="noConversion"/>
  </si>
  <si>
    <t>Number                 Of                     Years                 Levy                      To Run</t>
    <phoneticPr fontId="0" type="noConversion"/>
  </si>
  <si>
    <t xml:space="preserve"> Maximum Rate         Authorized</t>
  </si>
  <si>
    <t>General Fund</t>
  </si>
  <si>
    <t>Current Expense</t>
    <phoneticPr fontId="0" type="noConversion"/>
  </si>
  <si>
    <t>XX/XX/XX</t>
    <phoneticPr fontId="0" type="noConversion"/>
  </si>
  <si>
    <t>Inside</t>
    <phoneticPr fontId="0" type="noConversion"/>
  </si>
  <si>
    <t>Continuing</t>
    <phoneticPr fontId="0" type="noConversion"/>
  </si>
  <si>
    <t>1976/XXXX</t>
    <phoneticPr fontId="0" type="noConversion"/>
  </si>
  <si>
    <t>1977/XXXX</t>
    <phoneticPr fontId="0" type="noConversion"/>
  </si>
  <si>
    <t>Current Expense</t>
  </si>
  <si>
    <t>XX/XX/76</t>
    <phoneticPr fontId="0" type="noConversion"/>
  </si>
  <si>
    <t>Additional</t>
    <phoneticPr fontId="0" type="noConversion"/>
  </si>
  <si>
    <t>1978/XXXX</t>
    <phoneticPr fontId="0" type="noConversion"/>
  </si>
  <si>
    <t>1979/XXXX</t>
    <phoneticPr fontId="0" type="noConversion"/>
  </si>
  <si>
    <t>General Fund</t>
    <phoneticPr fontId="0" type="noConversion"/>
  </si>
  <si>
    <t>Emergency</t>
    <phoneticPr fontId="0" type="noConversion"/>
  </si>
  <si>
    <t>Permanent Improvement</t>
    <phoneticPr fontId="0" type="noConversion"/>
  </si>
  <si>
    <t>Debt Service</t>
    <phoneticPr fontId="0" type="noConversion"/>
  </si>
  <si>
    <t>Special Revenue</t>
    <phoneticPr fontId="0" type="noConversion"/>
  </si>
  <si>
    <t>Classroom Facilities</t>
    <phoneticPr fontId="0" type="noConversion"/>
  </si>
  <si>
    <t>STATEMENT OF FUND ACTIVITY</t>
  </si>
  <si>
    <t>Schedule 2</t>
  </si>
  <si>
    <t>(Complete only for General Fund, Bond Retirement Fund and any other funds requesting general property tax revenue)</t>
  </si>
  <si>
    <t>Description</t>
  </si>
  <si>
    <t>Beginning Unencumbered Fund Balance</t>
  </si>
  <si>
    <r>
      <t>Revenue:</t>
    </r>
    <r>
      <rPr>
        <sz val="10"/>
        <rFont val="Arial"/>
        <family val="2"/>
      </rPr>
      <t xml:space="preserve">                                                         Property Tax</t>
    </r>
  </si>
  <si>
    <t>Income Tax</t>
  </si>
  <si>
    <t>Other Receipts</t>
  </si>
  <si>
    <t>Transfers In</t>
  </si>
  <si>
    <t>Total Revenues</t>
  </si>
  <si>
    <t>Total Expenditures</t>
  </si>
  <si>
    <t>Ending Cash Fund Balance</t>
  </si>
  <si>
    <t>Encumbrances</t>
  </si>
  <si>
    <t>Ending Unencumbered Fund Balance</t>
  </si>
  <si>
    <t>Schedule 3</t>
  </si>
  <si>
    <t>(Funds with Revenue Other Than Local Taxes)</t>
  </si>
  <si>
    <t>Fund                                                                                                                                                                                           By                                                                Type</t>
  </si>
  <si>
    <t>Beginning                                                          Estimated Unencumbered                                                   Fund Balance</t>
    <phoneticPr fontId="0" type="noConversion"/>
  </si>
  <si>
    <t>Total                                                                   Estimated                                                              Receipts</t>
  </si>
  <si>
    <t>Total                                                        Resources Available                                      For Expenditures</t>
    <phoneticPr fontId="0" type="noConversion"/>
  </si>
  <si>
    <t>Special Revenue Funds</t>
  </si>
  <si>
    <t>Debt Service Funds</t>
  </si>
  <si>
    <t>Capital Project Funds</t>
  </si>
  <si>
    <t>Enterprise Funds</t>
  </si>
  <si>
    <t>Internal Service Funds</t>
  </si>
  <si>
    <t>Agency Funds</t>
  </si>
  <si>
    <t>VOTED and UNVOTED DEBT OUTSIDE 10 MILL LIMIT</t>
  </si>
  <si>
    <t>Schedule 4</t>
  </si>
  <si>
    <t>Purpose of                                                Notes or Bonds</t>
    <phoneticPr fontId="0" type="noConversion"/>
  </si>
  <si>
    <t>Authorized                                       By Voters                                       On                                        MM/DD/YY</t>
  </si>
  <si>
    <t>Date                               Of                                           Issue</t>
  </si>
  <si>
    <t>Final                 Maturity                  Date</t>
    <phoneticPr fontId="0" type="noConversion"/>
  </si>
  <si>
    <t>Principal Amount           Outstanding                      At The Beginning             Of The Budget Year</t>
    <phoneticPr fontId="0" type="noConversion"/>
  </si>
  <si>
    <t>Amount Required     To Meet                   Budget Year  Principal &amp; Interest   Payments</t>
  </si>
  <si>
    <t>School Improvement Refunding Bonds</t>
    <phoneticPr fontId="0" type="noConversion"/>
  </si>
  <si>
    <t>Unvoted Energy Conservation Bonds</t>
  </si>
  <si>
    <t>Unvoted Certificates of Participation</t>
  </si>
  <si>
    <t>TAX ANTICIPATION NOTES</t>
  </si>
  <si>
    <t>SCHEDULE 5</t>
  </si>
  <si>
    <t xml:space="preserve">Tax anticipation Notes are issued in anticipation of the collection of the proceeds of a property tax levy.  The amount of </t>
  </si>
  <si>
    <t>money required to cover debt service must be deposited into a bond retirement fund, from collections and distributions of</t>
  </si>
  <si>
    <t>the tax levy, in the amounts and at the times required to pay those debt charges as provided in the legislation authorizing</t>
    <phoneticPr fontId="0" type="noConversion"/>
  </si>
  <si>
    <t>the tax anticipation notes (ORC Section 133.24)</t>
    <phoneticPr fontId="0" type="noConversion"/>
  </si>
  <si>
    <t xml:space="preserve">The appropriation to the fund which normally receives the tax levy proceeds is limited to the balance available after </t>
  </si>
  <si>
    <t>deducting  the amounts to be applied to debt service.</t>
  </si>
  <si>
    <t xml:space="preserve">After the issuance of general obligation securities or of securities to which section 133.24 of the ORC applies, the </t>
  </si>
  <si>
    <t>taxing authority of the subdivision shall include in its annual tax budget, and levy a property tax in a sufficient amount,</t>
  </si>
  <si>
    <t xml:space="preserve">with any other monies available for the purpose, to pay the debt charges on the securities payable from property tax. </t>
  </si>
  <si>
    <t>(ORC Section 133.25)</t>
  </si>
  <si>
    <t>Name Of                                                                                                                                                                                                                                                Tax Anticipation                                                      Note Issue</t>
  </si>
  <si>
    <t>(none)</t>
    <phoneticPr fontId="0" type="noConversion"/>
  </si>
  <si>
    <t xml:space="preserve">Amount Required To Meet Budget Year Principal and Interest Payments                                   </t>
    <phoneticPr fontId="0" type="noConversion"/>
  </si>
  <si>
    <t>Principal Due</t>
  </si>
  <si>
    <t>Principal Due Date</t>
  </si>
  <si>
    <t>Interest Due</t>
  </si>
  <si>
    <t>Interest Due Date</t>
  </si>
  <si>
    <t>Total</t>
  </si>
  <si>
    <t>Name Of the Special Debt Service Fund</t>
  </si>
  <si>
    <t>Amount of Debt Service To Be Apportioned To The Following Settlements:</t>
  </si>
  <si>
    <t>February Real</t>
  </si>
  <si>
    <t>August Real</t>
  </si>
  <si>
    <t>June Tangible</t>
  </si>
  <si>
    <t>October Tangible</t>
  </si>
  <si>
    <t>Name Of Fund To Be Charged</t>
  </si>
  <si>
    <t xml:space="preserve">                                                                    </t>
  </si>
  <si>
    <t>OFFICIAL CERTIFICATE OF ESTIMATED RESOURCE</t>
  </si>
  <si>
    <t>Real Estate Property Tax</t>
  </si>
  <si>
    <t>Personal Property Tax</t>
  </si>
  <si>
    <t>School Foundation</t>
  </si>
  <si>
    <t>Spending Reserve</t>
  </si>
  <si>
    <t>Other Sources</t>
  </si>
  <si>
    <t>Governmental Fund Type</t>
  </si>
  <si>
    <t xml:space="preserve">xxxxxxxxxxxxx </t>
  </si>
  <si>
    <t>xxxxxxxxxx</t>
  </si>
  <si>
    <t>xxxxxxxxxxxxx</t>
  </si>
  <si>
    <t>xxxxxxx</t>
  </si>
  <si>
    <t>xxxxxxxxxxxxxxx</t>
  </si>
  <si>
    <t>Proprietary Fund Type</t>
  </si>
  <si>
    <t>xxxxxxxx</t>
  </si>
  <si>
    <t>Internal Sevice Funds</t>
  </si>
  <si>
    <t>Fiduciary Fund Type</t>
  </si>
  <si>
    <t>xxxxxxxxxxxxxx</t>
  </si>
  <si>
    <t>Trust and Agency Funds</t>
  </si>
  <si>
    <t>Total All Funds</t>
  </si>
  <si>
    <t>The Budget Commission further certifies that its action on the foregoing budget and the County Auditor's</t>
  </si>
  <si>
    <t xml:space="preserve">estimate of the rate of each tax necessary to be levied within and outside the 10 mill limitation is set forth in </t>
  </si>
  <si>
    <t xml:space="preserve">the proper columns of the preceding pages, and the total amount approved for each fund must govern the </t>
  </si>
  <si>
    <t>amount of appropriation from such fund.</t>
  </si>
  <si>
    <t>_____________________________________</t>
  </si>
  <si>
    <t>_______________________</t>
  </si>
  <si>
    <t>)</t>
  </si>
  <si>
    <t>DATE__________________, 20_______</t>
  </si>
  <si>
    <r>
      <t>(</t>
    </r>
    <r>
      <rPr>
        <sz val="8"/>
        <rFont val="Arial"/>
        <family val="2"/>
      </rPr>
      <t>Budget Commission</t>
    </r>
  </si>
  <si>
    <t>-</t>
  </si>
  <si>
    <t>xxxxxxxxxxx</t>
  </si>
  <si>
    <t xml:space="preserve">The Budget Commission of  Marion County, Ohio, hereby makes the following </t>
  </si>
  <si>
    <t>Official Certificate of Estimated Resources for the Ridgedale Local Schools</t>
  </si>
  <si>
    <t xml:space="preserve">Construction Bond </t>
  </si>
  <si>
    <t xml:space="preserve">Site Bond </t>
  </si>
  <si>
    <t>Tax  Year                  Begins/Ends</t>
  </si>
  <si>
    <t>Collection  Year         Begins/Ends</t>
  </si>
  <si>
    <t>Emergency (575,034)</t>
  </si>
  <si>
    <t>Fund: General Fund</t>
  </si>
  <si>
    <t>RIDGEDALE LOCAL SCHOOLS</t>
  </si>
  <si>
    <t>Private Purpose Trust Funds</t>
  </si>
  <si>
    <r>
      <t>School District for the FISCAL YEAR beginning July 1st, 20_20</t>
    </r>
    <r>
      <rPr>
        <b/>
        <sz val="8"/>
        <rFont val="Arial"/>
        <family val="2"/>
      </rPr>
      <t>_</t>
    </r>
  </si>
  <si>
    <t>Estimated Unencumbered Balance                  July 1st, 2022</t>
  </si>
  <si>
    <t>January 11, 2022</t>
  </si>
  <si>
    <t>(Alternative Tax Budget Information adopted January 11, 2022)</t>
  </si>
  <si>
    <t>2022/2026</t>
  </si>
  <si>
    <t>2023/2027</t>
  </si>
  <si>
    <t>Prior Fiscal Year 2021 Actual</t>
  </si>
  <si>
    <t>Current Fiscal 2022 Estimate</t>
  </si>
  <si>
    <t>Budgeted Fiscal Year Jul 1 - Dec 31, 2022 Estimate</t>
  </si>
  <si>
    <t>Budgeted Fiscal Year Jan 1 - June 30, 2023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</si>
</sst>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mm/dd/yy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0" fillId="0" borderId="2" xfId="0" applyBorder="1"/>
    <xf numFmtId="0" fontId="3" fillId="0" borderId="3" xfId="0" applyFont="1" applyBorder="1" applyAlignment="1">
      <alignment horizontal="right"/>
    </xf>
    <xf numFmtId="0" fontId="3" fillId="0" borderId="4" xfId="0" applyFont="1" applyBorder="1"/>
    <xf numFmtId="0" fontId="3" fillId="0" borderId="0" xfId="0" applyFont="1" applyBorder="1"/>
    <xf numFmtId="0" fontId="0" fillId="0" borderId="5" xfId="0" applyFont="1" applyBorder="1" applyAlignment="1">
      <alignment horizontal="right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0" fillId="0" borderId="9" xfId="0" quotePrefix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0" borderId="2" xfId="0" applyFont="1" applyBorder="1"/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right"/>
    </xf>
    <xf numFmtId="0" fontId="5" fillId="0" borderId="4" xfId="0" applyFont="1" applyBorder="1"/>
    <xf numFmtId="0" fontId="3" fillId="0" borderId="9" xfId="0" applyFont="1" applyBorder="1"/>
    <xf numFmtId="0" fontId="4" fillId="0" borderId="9" xfId="0" applyFont="1" applyBorder="1"/>
    <xf numFmtId="0" fontId="4" fillId="0" borderId="9" xfId="0" applyFont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3" fillId="0" borderId="1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7" fillId="0" borderId="1" xfId="0" applyFont="1" applyBorder="1"/>
    <xf numFmtId="14" fontId="3" fillId="0" borderId="9" xfId="0" quotePrefix="1" applyNumberFormat="1" applyFont="1" applyBorder="1" applyAlignment="1">
      <alignment horizontal="center"/>
    </xf>
    <xf numFmtId="14" fontId="3" fillId="0" borderId="9" xfId="0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center"/>
    </xf>
    <xf numFmtId="0" fontId="0" fillId="0" borderId="9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8" fillId="0" borderId="2" xfId="0" applyFont="1" applyBorder="1"/>
    <xf numFmtId="0" fontId="0" fillId="0" borderId="3" xfId="0" applyBorder="1"/>
    <xf numFmtId="0" fontId="2" fillId="0" borderId="4" xfId="0" applyFont="1" applyBorder="1"/>
    <xf numFmtId="0" fontId="5" fillId="0" borderId="0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5" fillId="0" borderId="9" xfId="0" applyFont="1" applyBorder="1"/>
    <xf numFmtId="0" fontId="0" fillId="0" borderId="9" xfId="0" applyBorder="1"/>
    <xf numFmtId="0" fontId="5" fillId="0" borderId="9" xfId="0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14" fontId="10" fillId="0" borderId="9" xfId="0" quotePrefix="1" applyNumberFormat="1" applyFont="1" applyBorder="1" applyAlignment="1">
      <alignment horizontal="center"/>
    </xf>
    <xf numFmtId="14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65" fontId="10" fillId="0" borderId="9" xfId="1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Border="1"/>
    <xf numFmtId="0" fontId="12" fillId="0" borderId="4" xfId="0" applyFont="1" applyBorder="1"/>
    <xf numFmtId="0" fontId="10" fillId="0" borderId="4" xfId="0" applyFont="1" applyBorder="1"/>
    <xf numFmtId="0" fontId="13" fillId="0" borderId="0" xfId="0" applyFont="1"/>
    <xf numFmtId="49" fontId="0" fillId="0" borderId="0" xfId="0" applyNumberFormat="1"/>
    <xf numFmtId="49" fontId="3" fillId="0" borderId="5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right"/>
    </xf>
    <xf numFmtId="0" fontId="0" fillId="0" borderId="0" xfId="0" applyFill="1"/>
    <xf numFmtId="2" fontId="3" fillId="0" borderId="9" xfId="0" applyNumberFormat="1" applyFont="1" applyFill="1" applyBorder="1" applyAlignment="1">
      <alignment horizontal="center"/>
    </xf>
    <xf numFmtId="0" fontId="3" fillId="0" borderId="9" xfId="0" applyFont="1" applyFill="1" applyBorder="1"/>
    <xf numFmtId="165" fontId="3" fillId="0" borderId="9" xfId="1" applyNumberFormat="1" applyFont="1" applyFill="1" applyBorder="1"/>
    <xf numFmtId="37" fontId="3" fillId="0" borderId="9" xfId="1" applyNumberFormat="1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49" fontId="0" fillId="0" borderId="9" xfId="0" applyNumberFormat="1" applyFill="1" applyBorder="1" applyAlignment="1">
      <alignment wrapText="1"/>
    </xf>
    <xf numFmtId="0" fontId="0" fillId="0" borderId="9" xfId="0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H16"/>
  <sheetViews>
    <sheetView tabSelected="1" zoomScaleNormal="100" workbookViewId="0"/>
  </sheetViews>
  <sheetFormatPr defaultRowHeight="14.4" x14ac:dyDescent="0.3"/>
  <cols>
    <col min="1" max="1" width="24" customWidth="1"/>
    <col min="2" max="2" width="28.6640625" customWidth="1"/>
    <col min="3" max="3" width="13.109375" customWidth="1"/>
    <col min="4" max="4" width="13.5546875" customWidth="1"/>
    <col min="5" max="5" width="11.33203125" customWidth="1"/>
    <col min="6" max="6" width="17" customWidth="1"/>
    <col min="7" max="7" width="14.88671875" customWidth="1"/>
    <col min="8" max="8" width="11.88671875" customWidth="1"/>
  </cols>
  <sheetData>
    <row r="1" spans="1:8" ht="24.6" x14ac:dyDescent="0.4">
      <c r="A1" s="1" t="s">
        <v>0</v>
      </c>
      <c r="B1" s="2"/>
      <c r="C1" s="2"/>
      <c r="D1" s="2"/>
      <c r="E1" s="2"/>
      <c r="F1" s="2"/>
      <c r="G1" s="2"/>
      <c r="H1" s="3" t="s">
        <v>1</v>
      </c>
    </row>
    <row r="2" spans="1:8" x14ac:dyDescent="0.3">
      <c r="A2" s="4" t="s">
        <v>2</v>
      </c>
      <c r="B2" s="5"/>
      <c r="C2" s="5"/>
      <c r="D2" s="5"/>
      <c r="E2" s="5"/>
      <c r="F2" s="5"/>
      <c r="G2" s="5"/>
      <c r="H2" s="6" t="s">
        <v>146</v>
      </c>
    </row>
    <row r="3" spans="1:8" x14ac:dyDescent="0.3">
      <c r="A3" s="4" t="s">
        <v>141</v>
      </c>
      <c r="B3" s="5"/>
      <c r="C3" s="5"/>
      <c r="D3" s="5"/>
      <c r="E3" s="5"/>
      <c r="F3" s="5"/>
      <c r="G3" s="5"/>
      <c r="H3" s="7"/>
    </row>
    <row r="4" spans="1:8" x14ac:dyDescent="0.3">
      <c r="A4" s="4" t="s">
        <v>3</v>
      </c>
      <c r="B4" s="5" t="s">
        <v>4</v>
      </c>
      <c r="C4" s="5"/>
      <c r="D4" s="5"/>
      <c r="E4" s="5"/>
      <c r="F4" s="5"/>
      <c r="G4" s="5"/>
      <c r="H4" s="7"/>
    </row>
    <row r="5" spans="1:8" x14ac:dyDescent="0.3">
      <c r="A5" s="4" t="s">
        <v>5</v>
      </c>
      <c r="B5" s="5"/>
      <c r="C5" s="5"/>
      <c r="D5" s="5"/>
      <c r="E5" s="5"/>
      <c r="F5" s="5"/>
      <c r="G5" s="5"/>
      <c r="H5" s="7"/>
    </row>
    <row r="6" spans="1:8" x14ac:dyDescent="0.3">
      <c r="A6" s="8"/>
      <c r="B6" s="9"/>
      <c r="C6" s="9"/>
      <c r="D6" s="9"/>
      <c r="E6" s="9"/>
      <c r="F6" s="9"/>
      <c r="G6" s="9"/>
      <c r="H6" s="10"/>
    </row>
    <row r="7" spans="1:8" x14ac:dyDescent="0.3">
      <c r="A7" s="11" t="s">
        <v>6</v>
      </c>
      <c r="B7" s="11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1" t="s">
        <v>12</v>
      </c>
      <c r="H7" s="11" t="s">
        <v>13</v>
      </c>
    </row>
    <row r="8" spans="1:8" ht="66.599999999999994" x14ac:dyDescent="0.3">
      <c r="A8" s="12" t="s">
        <v>14</v>
      </c>
      <c r="B8" s="12" t="s">
        <v>15</v>
      </c>
      <c r="C8" s="12" t="s">
        <v>16</v>
      </c>
      <c r="D8" s="12" t="s">
        <v>17</v>
      </c>
      <c r="E8" s="12" t="s">
        <v>18</v>
      </c>
      <c r="F8" s="12" t="s">
        <v>137</v>
      </c>
      <c r="G8" s="12" t="s">
        <v>138</v>
      </c>
      <c r="H8" s="12" t="s">
        <v>19</v>
      </c>
    </row>
    <row r="9" spans="1:8" x14ac:dyDescent="0.3">
      <c r="A9" s="11" t="s">
        <v>20</v>
      </c>
      <c r="B9" s="11" t="s">
        <v>21</v>
      </c>
      <c r="C9" s="13" t="s">
        <v>22</v>
      </c>
      <c r="D9" s="11" t="s">
        <v>23</v>
      </c>
      <c r="E9" s="11" t="s">
        <v>24</v>
      </c>
      <c r="F9" s="11" t="s">
        <v>25</v>
      </c>
      <c r="G9" s="11" t="s">
        <v>26</v>
      </c>
      <c r="H9" s="14">
        <v>5.5</v>
      </c>
    </row>
    <row r="10" spans="1:8" x14ac:dyDescent="0.3">
      <c r="A10" s="11" t="s">
        <v>20</v>
      </c>
      <c r="B10" s="11" t="s">
        <v>27</v>
      </c>
      <c r="C10" s="13" t="s">
        <v>28</v>
      </c>
      <c r="D10" s="11" t="s">
        <v>29</v>
      </c>
      <c r="E10" s="11" t="s">
        <v>24</v>
      </c>
      <c r="F10" s="11" t="s">
        <v>25</v>
      </c>
      <c r="G10" s="11" t="s">
        <v>26</v>
      </c>
      <c r="H10" s="67">
        <v>30.7</v>
      </c>
    </row>
    <row r="11" spans="1:8" x14ac:dyDescent="0.3">
      <c r="A11" s="11" t="s">
        <v>20</v>
      </c>
      <c r="B11" s="11" t="s">
        <v>27</v>
      </c>
      <c r="C11" s="13">
        <v>28647</v>
      </c>
      <c r="D11" s="11" t="s">
        <v>29</v>
      </c>
      <c r="E11" s="11" t="s">
        <v>24</v>
      </c>
      <c r="F11" s="11" t="s">
        <v>30</v>
      </c>
      <c r="G11" s="11" t="s">
        <v>31</v>
      </c>
      <c r="H11" s="67">
        <v>4.5</v>
      </c>
    </row>
    <row r="12" spans="1:8" x14ac:dyDescent="0.3">
      <c r="A12" s="11" t="s">
        <v>32</v>
      </c>
      <c r="B12" s="11" t="s">
        <v>139</v>
      </c>
      <c r="C12" s="13">
        <v>44502</v>
      </c>
      <c r="D12" s="11" t="s">
        <v>33</v>
      </c>
      <c r="E12" s="11">
        <v>5</v>
      </c>
      <c r="F12" s="15" t="s">
        <v>147</v>
      </c>
      <c r="G12" s="16" t="s">
        <v>148</v>
      </c>
      <c r="H12" s="67">
        <v>4.99</v>
      </c>
    </row>
    <row r="13" spans="1:8" x14ac:dyDescent="0.3">
      <c r="A13" s="11" t="s">
        <v>34</v>
      </c>
      <c r="B13" s="11" t="s">
        <v>34</v>
      </c>
      <c r="C13" s="13" t="s">
        <v>131</v>
      </c>
      <c r="D13" s="11" t="s">
        <v>131</v>
      </c>
      <c r="E13" s="11" t="s">
        <v>131</v>
      </c>
      <c r="F13" s="11" t="s">
        <v>131</v>
      </c>
      <c r="G13" s="11" t="s">
        <v>131</v>
      </c>
      <c r="H13" s="67" t="s">
        <v>131</v>
      </c>
    </row>
    <row r="14" spans="1:8" x14ac:dyDescent="0.3">
      <c r="A14" s="11" t="s">
        <v>35</v>
      </c>
      <c r="B14" s="11" t="s">
        <v>135</v>
      </c>
      <c r="C14" s="13" t="s">
        <v>131</v>
      </c>
      <c r="D14" s="11" t="s">
        <v>131</v>
      </c>
      <c r="E14" s="11" t="s">
        <v>131</v>
      </c>
      <c r="F14" s="11" t="s">
        <v>131</v>
      </c>
      <c r="G14" s="11" t="s">
        <v>131</v>
      </c>
      <c r="H14" s="14" t="s">
        <v>131</v>
      </c>
    </row>
    <row r="15" spans="1:8" x14ac:dyDescent="0.3">
      <c r="A15" s="11" t="s">
        <v>35</v>
      </c>
      <c r="B15" s="11" t="s">
        <v>136</v>
      </c>
      <c r="C15" s="13" t="s">
        <v>131</v>
      </c>
      <c r="D15" s="11" t="s">
        <v>131</v>
      </c>
      <c r="E15" s="11" t="s">
        <v>131</v>
      </c>
      <c r="F15" s="11" t="s">
        <v>131</v>
      </c>
      <c r="G15" s="11" t="s">
        <v>131</v>
      </c>
      <c r="H15" s="14" t="s">
        <v>131</v>
      </c>
    </row>
    <row r="16" spans="1:8" x14ac:dyDescent="0.3">
      <c r="A16" s="11" t="s">
        <v>36</v>
      </c>
      <c r="B16" s="11" t="s">
        <v>37</v>
      </c>
      <c r="C16" s="13" t="s">
        <v>131</v>
      </c>
      <c r="D16" s="11" t="s">
        <v>131</v>
      </c>
      <c r="E16" s="11" t="s">
        <v>131</v>
      </c>
      <c r="F16" s="11" t="s">
        <v>131</v>
      </c>
      <c r="G16" s="11" t="s">
        <v>131</v>
      </c>
      <c r="H16" s="14" t="s">
        <v>131</v>
      </c>
    </row>
  </sheetData>
  <sheetProtection algorithmName="SHA-512" hashValue="1cXrfSPk3QMupOzk4ma/2aBBqeEhngY2cP+v1jA1mPTvicG7ca/fcKzhthER7W/3vfyARQr1xhBQpWT5SPokPA==" saltValue="O4lWxoD1KEcC8a603aBLkA==" spinCount="100000" sheet="1" objects="1" scenarios="1"/>
  <pageMargins left="0.2" right="0.2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  <pageSetUpPr fitToPage="1"/>
  </sheetPr>
  <dimension ref="A1:J18"/>
  <sheetViews>
    <sheetView zoomScaleNormal="100" workbookViewId="0"/>
  </sheetViews>
  <sheetFormatPr defaultRowHeight="14.4" x14ac:dyDescent="0.3"/>
  <cols>
    <col min="1" max="1" width="36.109375" customWidth="1"/>
    <col min="2" max="2" width="11.109375" customWidth="1"/>
    <col min="3" max="3" width="15.88671875" customWidth="1"/>
    <col min="4" max="4" width="19.88671875" customWidth="1"/>
    <col min="5" max="5" width="26.109375" customWidth="1"/>
  </cols>
  <sheetData>
    <row r="1" spans="1:10" ht="24.6" x14ac:dyDescent="0.4">
      <c r="A1" s="1" t="s">
        <v>38</v>
      </c>
      <c r="B1" s="17"/>
      <c r="C1" s="18"/>
      <c r="D1" s="2"/>
      <c r="E1" s="19" t="s">
        <v>39</v>
      </c>
    </row>
    <row r="2" spans="1:10" x14ac:dyDescent="0.3">
      <c r="A2" s="20" t="s">
        <v>40</v>
      </c>
      <c r="B2" s="5"/>
      <c r="C2" s="5"/>
      <c r="D2" s="5"/>
      <c r="E2" s="64" t="s">
        <v>145</v>
      </c>
    </row>
    <row r="3" spans="1:10" x14ac:dyDescent="0.3">
      <c r="A3" s="4" t="s">
        <v>141</v>
      </c>
      <c r="B3" s="5"/>
      <c r="C3" s="5"/>
      <c r="D3" s="5"/>
      <c r="E3" s="7"/>
    </row>
    <row r="4" spans="1:10" x14ac:dyDescent="0.3">
      <c r="A4" s="8"/>
      <c r="B4" s="9"/>
      <c r="C4" s="9"/>
      <c r="D4" s="9"/>
      <c r="E4" s="10"/>
    </row>
    <row r="5" spans="1:10" x14ac:dyDescent="0.3">
      <c r="A5" s="21" t="s">
        <v>140</v>
      </c>
      <c r="B5" s="11" t="s">
        <v>7</v>
      </c>
      <c r="C5" s="11" t="s">
        <v>8</v>
      </c>
      <c r="D5" s="11" t="s">
        <v>9</v>
      </c>
      <c r="E5" s="11" t="s">
        <v>10</v>
      </c>
      <c r="H5" s="66"/>
      <c r="I5" s="66"/>
      <c r="J5" s="66"/>
    </row>
    <row r="6" spans="1:10" ht="55.5" customHeight="1" x14ac:dyDescent="0.3">
      <c r="A6" s="22" t="s">
        <v>41</v>
      </c>
      <c r="B6" s="73" t="s">
        <v>149</v>
      </c>
      <c r="C6" s="74" t="s">
        <v>150</v>
      </c>
      <c r="D6" s="74" t="s">
        <v>151</v>
      </c>
      <c r="E6" s="74" t="s">
        <v>152</v>
      </c>
      <c r="H6" s="66"/>
      <c r="I6" s="66"/>
      <c r="J6" s="66"/>
    </row>
    <row r="7" spans="1:10" x14ac:dyDescent="0.3">
      <c r="A7" s="21" t="s">
        <v>42</v>
      </c>
      <c r="B7" s="70">
        <v>1633810</v>
      </c>
      <c r="C7" s="70">
        <f>B16</f>
        <v>1277695</v>
      </c>
      <c r="D7" s="70">
        <f>C16</f>
        <v>2153886</v>
      </c>
      <c r="E7" s="70">
        <f>D16</f>
        <v>2539035.5</v>
      </c>
    </row>
    <row r="8" spans="1:10" ht="38.25" customHeight="1" x14ac:dyDescent="0.3">
      <c r="A8" s="24" t="s">
        <v>43</v>
      </c>
      <c r="B8" s="70">
        <v>3402623</v>
      </c>
      <c r="C8" s="70">
        <v>3439881</v>
      </c>
      <c r="D8" s="70">
        <f>(3042141+423046)/2</f>
        <v>1732593.5</v>
      </c>
      <c r="E8" s="70">
        <f>D8</f>
        <v>1732593.5</v>
      </c>
      <c r="H8" s="66"/>
    </row>
    <row r="9" spans="1:10" x14ac:dyDescent="0.3">
      <c r="A9" s="21" t="s">
        <v>44</v>
      </c>
      <c r="B9" s="70">
        <v>58758</v>
      </c>
      <c r="C9" s="70">
        <v>676759</v>
      </c>
      <c r="D9" s="70">
        <f>892920/2</f>
        <v>446460</v>
      </c>
      <c r="E9" s="70">
        <f>+D9</f>
        <v>446460</v>
      </c>
    </row>
    <row r="10" spans="1:10" x14ac:dyDescent="0.3">
      <c r="A10" s="21" t="s">
        <v>45</v>
      </c>
      <c r="B10" s="70">
        <v>5472017</v>
      </c>
      <c r="C10" s="70">
        <v>4512347</v>
      </c>
      <c r="D10" s="70">
        <f>4731094/2</f>
        <v>2365547</v>
      </c>
      <c r="E10" s="70">
        <f>D10</f>
        <v>2365547</v>
      </c>
    </row>
    <row r="11" spans="1:10" x14ac:dyDescent="0.3">
      <c r="A11" s="21" t="s">
        <v>46</v>
      </c>
      <c r="B11" s="70">
        <v>0</v>
      </c>
      <c r="C11" s="70">
        <v>0</v>
      </c>
      <c r="D11" s="70">
        <v>0</v>
      </c>
      <c r="E11" s="70">
        <f>+D11</f>
        <v>0</v>
      </c>
    </row>
    <row r="12" spans="1:10" x14ac:dyDescent="0.3">
      <c r="A12" s="21" t="s">
        <v>47</v>
      </c>
      <c r="B12" s="70">
        <f>SUM(B8:B11)</f>
        <v>8933398</v>
      </c>
      <c r="C12" s="70">
        <f>SUM(C8:C11)</f>
        <v>8628987</v>
      </c>
      <c r="D12" s="70">
        <f>SUM(D8:D11)</f>
        <v>4544600.5</v>
      </c>
      <c r="E12" s="70">
        <f>SUM(E8:E11)</f>
        <v>4544600.5</v>
      </c>
    </row>
    <row r="13" spans="1:10" x14ac:dyDescent="0.3">
      <c r="A13" s="21" t="s">
        <v>48</v>
      </c>
      <c r="B13" s="70">
        <v>9197542</v>
      </c>
      <c r="C13" s="70">
        <v>7727796</v>
      </c>
      <c r="D13" s="70">
        <f>8268902/2</f>
        <v>4134451</v>
      </c>
      <c r="E13" s="70">
        <f>D13</f>
        <v>4134451</v>
      </c>
    </row>
    <row r="14" spans="1:10" x14ac:dyDescent="0.3">
      <c r="A14" s="21" t="s">
        <v>49</v>
      </c>
      <c r="B14" s="70">
        <f>B7+B12-B13</f>
        <v>1369666</v>
      </c>
      <c r="C14" s="70">
        <f>C7+C12-C13</f>
        <v>2178886</v>
      </c>
      <c r="D14" s="70">
        <f>D7+D12-D13</f>
        <v>2564035.5</v>
      </c>
      <c r="E14" s="70">
        <f>E7+E12-E13</f>
        <v>2949185</v>
      </c>
    </row>
    <row r="15" spans="1:10" x14ac:dyDescent="0.3">
      <c r="A15" s="21" t="s">
        <v>50</v>
      </c>
      <c r="B15" s="70">
        <v>91971</v>
      </c>
      <c r="C15" s="70">
        <v>25000</v>
      </c>
      <c r="D15" s="70">
        <v>25000</v>
      </c>
      <c r="E15" s="70">
        <v>25000</v>
      </c>
    </row>
    <row r="16" spans="1:10" x14ac:dyDescent="0.3">
      <c r="A16" s="21" t="s">
        <v>51</v>
      </c>
      <c r="B16" s="70">
        <f>+B14-B15</f>
        <v>1277695</v>
      </c>
      <c r="C16" s="70">
        <f>C14-C15</f>
        <v>2153886</v>
      </c>
      <c r="D16" s="70">
        <f>D14-D15</f>
        <v>2539035.5</v>
      </c>
      <c r="E16" s="70">
        <f>E14-E15</f>
        <v>2924185</v>
      </c>
    </row>
    <row r="17" spans="1:5" x14ac:dyDescent="0.3">
      <c r="A17" s="25"/>
      <c r="B17" s="71"/>
      <c r="C17" s="71"/>
      <c r="D17" s="71"/>
      <c r="E17" s="72"/>
    </row>
    <row r="18" spans="1:5" x14ac:dyDescent="0.3">
      <c r="A18" s="8"/>
      <c r="B18" s="9"/>
      <c r="C18" s="9"/>
      <c r="D18" s="9"/>
      <c r="E18" s="10"/>
    </row>
  </sheetData>
  <sheetProtection algorithmName="SHA-512" hashValue="0io4P5SV/Xyu/JSIn6UO4+7bEVa0UIOxhTyNP6P/x2NEVLl0P+LbfgD5QkDp1FUpWkD/z2ogmVjlmmlsWzPDug==" saltValue="EfZ5R/jg8tZBdoKFhs3caw==" spinCount="100000" sheet="1" objects="1" scenarios="1"/>
  <pageMargins left="0.7" right="0.7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D15"/>
  <sheetViews>
    <sheetView zoomScaleNormal="100" workbookViewId="0"/>
  </sheetViews>
  <sheetFormatPr defaultRowHeight="14.4" x14ac:dyDescent="0.3"/>
  <cols>
    <col min="1" max="1" width="27.5546875" customWidth="1"/>
    <col min="2" max="2" width="14.109375" customWidth="1"/>
    <col min="3" max="3" width="20.109375" customWidth="1"/>
    <col min="4" max="4" width="15.109375" customWidth="1"/>
  </cols>
  <sheetData>
    <row r="1" spans="1:4" ht="24.6" x14ac:dyDescent="0.4">
      <c r="A1" s="1" t="s">
        <v>38</v>
      </c>
      <c r="B1" s="2"/>
      <c r="C1" s="2"/>
      <c r="D1" s="19" t="s">
        <v>52</v>
      </c>
    </row>
    <row r="2" spans="1:4" x14ac:dyDescent="0.3">
      <c r="A2" s="20" t="s">
        <v>53</v>
      </c>
      <c r="B2" s="26"/>
      <c r="C2" s="26"/>
      <c r="D2" s="65" t="s">
        <v>145</v>
      </c>
    </row>
    <row r="3" spans="1:4" x14ac:dyDescent="0.3">
      <c r="A3" s="60" t="s">
        <v>141</v>
      </c>
      <c r="B3" s="26"/>
      <c r="C3" s="26"/>
      <c r="D3" s="27"/>
    </row>
    <row r="4" spans="1:4" x14ac:dyDescent="0.3">
      <c r="A4" s="28"/>
      <c r="B4" s="26"/>
      <c r="C4" s="26"/>
      <c r="D4" s="27"/>
    </row>
    <row r="5" spans="1:4" x14ac:dyDescent="0.3">
      <c r="A5" s="28"/>
      <c r="B5" s="26"/>
      <c r="C5" s="26"/>
      <c r="D5" s="27"/>
    </row>
    <row r="6" spans="1:4" x14ac:dyDescent="0.3">
      <c r="A6" s="29"/>
      <c r="B6" s="30"/>
      <c r="C6" s="30"/>
      <c r="D6" s="31"/>
    </row>
    <row r="7" spans="1:4" x14ac:dyDescent="0.3">
      <c r="A7" s="11" t="s">
        <v>6</v>
      </c>
      <c r="B7" s="11" t="s">
        <v>7</v>
      </c>
      <c r="C7" s="11" t="s">
        <v>8</v>
      </c>
      <c r="D7" s="11" t="s">
        <v>9</v>
      </c>
    </row>
    <row r="8" spans="1:4" ht="46.8" x14ac:dyDescent="0.3">
      <c r="A8" s="23" t="s">
        <v>54</v>
      </c>
      <c r="B8" s="23" t="s">
        <v>55</v>
      </c>
      <c r="C8" s="23" t="s">
        <v>56</v>
      </c>
      <c r="D8" s="23" t="s">
        <v>57</v>
      </c>
    </row>
    <row r="9" spans="1:4" x14ac:dyDescent="0.3">
      <c r="A9" s="68" t="s">
        <v>58</v>
      </c>
      <c r="B9" s="69">
        <v>175000</v>
      </c>
      <c r="C9" s="69">
        <v>900000</v>
      </c>
      <c r="D9" s="69">
        <f>B9+C9</f>
        <v>1075000</v>
      </c>
    </row>
    <row r="10" spans="1:4" x14ac:dyDescent="0.3">
      <c r="A10" s="68" t="s">
        <v>59</v>
      </c>
      <c r="B10" s="69">
        <v>0</v>
      </c>
      <c r="C10" s="69">
        <v>0</v>
      </c>
      <c r="D10" s="69">
        <v>0</v>
      </c>
    </row>
    <row r="11" spans="1:4" x14ac:dyDescent="0.3">
      <c r="A11" s="68" t="s">
        <v>60</v>
      </c>
      <c r="B11" s="69">
        <v>622.59</v>
      </c>
      <c r="C11" s="69">
        <v>0</v>
      </c>
      <c r="D11" s="69">
        <f t="shared" ref="D11:D15" si="0">B11+C11</f>
        <v>622.59</v>
      </c>
    </row>
    <row r="12" spans="1:4" x14ac:dyDescent="0.3">
      <c r="A12" s="68" t="s">
        <v>61</v>
      </c>
      <c r="B12" s="69">
        <v>145000</v>
      </c>
      <c r="C12" s="69">
        <v>260000</v>
      </c>
      <c r="D12" s="69">
        <f t="shared" si="0"/>
        <v>405000</v>
      </c>
    </row>
    <row r="13" spans="1:4" x14ac:dyDescent="0.3">
      <c r="A13" s="68" t="s">
        <v>62</v>
      </c>
      <c r="B13" s="69">
        <v>0</v>
      </c>
      <c r="C13" s="69">
        <v>0</v>
      </c>
      <c r="D13" s="69">
        <f t="shared" si="0"/>
        <v>0</v>
      </c>
    </row>
    <row r="14" spans="1:4" x14ac:dyDescent="0.3">
      <c r="A14" s="68" t="s">
        <v>142</v>
      </c>
      <c r="B14" s="69">
        <v>50000</v>
      </c>
      <c r="C14" s="69">
        <v>1500</v>
      </c>
      <c r="D14" s="69">
        <f t="shared" si="0"/>
        <v>51500</v>
      </c>
    </row>
    <row r="15" spans="1:4" x14ac:dyDescent="0.3">
      <c r="A15" s="68" t="s">
        <v>63</v>
      </c>
      <c r="B15" s="69">
        <v>50000</v>
      </c>
      <c r="C15" s="69">
        <v>60000</v>
      </c>
      <c r="D15" s="69">
        <f t="shared" si="0"/>
        <v>110000</v>
      </c>
    </row>
  </sheetData>
  <sheetProtection algorithmName="SHA-512" hashValue="OCVoF2NClFy7pxP073PBMnTO0xRXIUNAOpgH2Ptg+IdUArZcIpiCt6GzN6QobkaqJOqEB20SIWP/G8HYnr6mXA==" saltValue="56JlP7XEkjHKnC3ZvM/OYw==" spinCount="100000" sheet="1" objects="1" scenarios="1"/>
  <pageMargins left="0.7" right="0.7" top="0.75" bottom="0.75" header="0.3" footer="0.3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F13"/>
  <sheetViews>
    <sheetView zoomScaleNormal="100" workbookViewId="0"/>
  </sheetViews>
  <sheetFormatPr defaultRowHeight="14.4" x14ac:dyDescent="0.3"/>
  <cols>
    <col min="1" max="1" width="28.33203125" customWidth="1"/>
    <col min="2" max="2" width="14.5546875" customWidth="1"/>
    <col min="3" max="3" width="11" customWidth="1"/>
    <col min="4" max="4" width="12" customWidth="1"/>
    <col min="5" max="5" width="19.33203125" customWidth="1"/>
    <col min="6" max="6" width="11.109375" customWidth="1"/>
  </cols>
  <sheetData>
    <row r="1" spans="1:6" ht="22.8" x14ac:dyDescent="0.4">
      <c r="A1" s="32" t="s">
        <v>64</v>
      </c>
      <c r="B1" s="2"/>
      <c r="C1" s="2"/>
      <c r="D1" s="2"/>
      <c r="E1" s="2"/>
      <c r="F1" s="19" t="s">
        <v>65</v>
      </c>
    </row>
    <row r="2" spans="1:6" x14ac:dyDescent="0.3">
      <c r="A2" s="61" t="s">
        <v>141</v>
      </c>
      <c r="B2" s="5"/>
      <c r="C2" s="5"/>
      <c r="D2" s="5"/>
      <c r="E2" s="5"/>
      <c r="F2" s="64" t="s">
        <v>145</v>
      </c>
    </row>
    <row r="3" spans="1:6" x14ac:dyDescent="0.3">
      <c r="A3" s="4"/>
      <c r="B3" s="5"/>
      <c r="C3" s="5"/>
      <c r="D3" s="5"/>
      <c r="E3" s="5"/>
      <c r="F3" s="7"/>
    </row>
    <row r="4" spans="1:6" x14ac:dyDescent="0.3">
      <c r="A4" s="4"/>
      <c r="B4" s="5"/>
      <c r="C4" s="5"/>
      <c r="D4" s="5"/>
      <c r="E4" s="5"/>
      <c r="F4" s="7"/>
    </row>
    <row r="5" spans="1:6" x14ac:dyDescent="0.3">
      <c r="A5" s="4"/>
      <c r="B5" s="5"/>
      <c r="C5" s="5"/>
      <c r="D5" s="5"/>
      <c r="E5" s="5"/>
      <c r="F5" s="7"/>
    </row>
    <row r="6" spans="1:6" x14ac:dyDescent="0.3">
      <c r="A6" s="4"/>
      <c r="B6" s="5"/>
      <c r="C6" s="5"/>
      <c r="D6" s="5"/>
      <c r="E6" s="5"/>
      <c r="F6" s="7"/>
    </row>
    <row r="7" spans="1:6" x14ac:dyDescent="0.3">
      <c r="A7" s="8"/>
      <c r="B7" s="9"/>
      <c r="C7" s="9"/>
      <c r="D7" s="9"/>
      <c r="E7" s="9"/>
      <c r="F7" s="10"/>
    </row>
    <row r="8" spans="1:6" x14ac:dyDescent="0.3">
      <c r="A8" s="11" t="s">
        <v>6</v>
      </c>
      <c r="B8" s="11" t="s">
        <v>7</v>
      </c>
      <c r="C8" s="11" t="s">
        <v>8</v>
      </c>
      <c r="D8" s="11" t="s">
        <v>9</v>
      </c>
      <c r="E8" s="11" t="s">
        <v>10</v>
      </c>
      <c r="F8" s="11" t="s">
        <v>11</v>
      </c>
    </row>
    <row r="9" spans="1:6" ht="81" x14ac:dyDescent="0.3">
      <c r="A9" s="23" t="s">
        <v>66</v>
      </c>
      <c r="B9" s="23" t="s">
        <v>67</v>
      </c>
      <c r="C9" s="23" t="s">
        <v>68</v>
      </c>
      <c r="D9" s="23" t="s">
        <v>69</v>
      </c>
      <c r="E9" s="23" t="s">
        <v>70</v>
      </c>
      <c r="F9" s="23" t="s">
        <v>71</v>
      </c>
    </row>
    <row r="10" spans="1:6" ht="27" x14ac:dyDescent="0.3">
      <c r="A10" s="12" t="s">
        <v>72</v>
      </c>
      <c r="B10" s="54" t="s">
        <v>131</v>
      </c>
      <c r="C10" s="54" t="s">
        <v>131</v>
      </c>
      <c r="D10" s="55" t="s">
        <v>131</v>
      </c>
      <c r="E10" s="35">
        <v>0</v>
      </c>
      <c r="F10" s="35">
        <v>0</v>
      </c>
    </row>
    <row r="11" spans="1:6" ht="28.8" x14ac:dyDescent="0.3">
      <c r="A11" s="36" t="s">
        <v>73</v>
      </c>
      <c r="B11" s="56" t="s">
        <v>131</v>
      </c>
      <c r="C11" s="54" t="s">
        <v>131</v>
      </c>
      <c r="D11" s="55" t="s">
        <v>131</v>
      </c>
      <c r="E11" s="35">
        <v>0</v>
      </c>
      <c r="F11" s="57" t="s">
        <v>131</v>
      </c>
    </row>
    <row r="12" spans="1:6" ht="28.8" x14ac:dyDescent="0.3">
      <c r="A12" s="36" t="s">
        <v>74</v>
      </c>
      <c r="B12" s="56" t="s">
        <v>131</v>
      </c>
      <c r="C12" s="54" t="s">
        <v>131</v>
      </c>
      <c r="D12" s="55" t="s">
        <v>131</v>
      </c>
      <c r="E12" s="57" t="s">
        <v>131</v>
      </c>
      <c r="F12" s="57" t="s">
        <v>131</v>
      </c>
    </row>
    <row r="13" spans="1:6" x14ac:dyDescent="0.3">
      <c r="A13" s="12"/>
      <c r="B13" s="11"/>
      <c r="C13" s="33"/>
      <c r="D13" s="34"/>
      <c r="E13" s="35"/>
      <c r="F13" s="35"/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35"/>
  <sheetViews>
    <sheetView zoomScaleNormal="100" workbookViewId="0"/>
  </sheetViews>
  <sheetFormatPr defaultRowHeight="14.4" x14ac:dyDescent="0.3"/>
  <cols>
    <col min="1" max="1" width="28.109375" customWidth="1"/>
    <col min="2" max="2" width="22.88671875" customWidth="1"/>
    <col min="3" max="3" width="50.109375" customWidth="1"/>
  </cols>
  <sheetData>
    <row r="1" spans="1:3" ht="24.6" x14ac:dyDescent="0.4">
      <c r="A1" s="1" t="s">
        <v>75</v>
      </c>
      <c r="B1" s="2"/>
      <c r="C1" s="19" t="s">
        <v>76</v>
      </c>
    </row>
    <row r="2" spans="1:3" x14ac:dyDescent="0.3">
      <c r="A2" s="61" t="s">
        <v>141</v>
      </c>
      <c r="B2" s="5"/>
      <c r="C2" s="64" t="s">
        <v>145</v>
      </c>
    </row>
    <row r="3" spans="1:3" x14ac:dyDescent="0.3">
      <c r="A3" s="4"/>
      <c r="B3" s="5"/>
      <c r="C3" s="7"/>
    </row>
    <row r="4" spans="1:3" x14ac:dyDescent="0.3">
      <c r="A4" s="4" t="s">
        <v>77</v>
      </c>
      <c r="B4" s="5"/>
      <c r="C4" s="7"/>
    </row>
    <row r="5" spans="1:3" x14ac:dyDescent="0.3">
      <c r="A5" s="4" t="s">
        <v>78</v>
      </c>
      <c r="B5" s="5"/>
      <c r="C5" s="7"/>
    </row>
    <row r="6" spans="1:3" x14ac:dyDescent="0.3">
      <c r="A6" s="4" t="s">
        <v>79</v>
      </c>
      <c r="B6" s="5"/>
      <c r="C6" s="7"/>
    </row>
    <row r="7" spans="1:3" x14ac:dyDescent="0.3">
      <c r="A7" s="4" t="s">
        <v>80</v>
      </c>
      <c r="B7" s="5"/>
      <c r="C7" s="7"/>
    </row>
    <row r="8" spans="1:3" x14ac:dyDescent="0.3">
      <c r="A8" s="4"/>
      <c r="B8" s="5"/>
      <c r="C8" s="7"/>
    </row>
    <row r="9" spans="1:3" x14ac:dyDescent="0.3">
      <c r="A9" s="4" t="s">
        <v>81</v>
      </c>
      <c r="B9" s="5"/>
      <c r="C9" s="7"/>
    </row>
    <row r="10" spans="1:3" x14ac:dyDescent="0.3">
      <c r="A10" s="4" t="s">
        <v>82</v>
      </c>
      <c r="B10" s="5"/>
      <c r="C10" s="7"/>
    </row>
    <row r="11" spans="1:3" x14ac:dyDescent="0.3">
      <c r="A11" s="4"/>
      <c r="B11" s="5"/>
      <c r="C11" s="7"/>
    </row>
    <row r="12" spans="1:3" x14ac:dyDescent="0.3">
      <c r="A12" s="4" t="s">
        <v>83</v>
      </c>
      <c r="B12" s="5"/>
      <c r="C12" s="7"/>
    </row>
    <row r="13" spans="1:3" x14ac:dyDescent="0.3">
      <c r="A13" s="4" t="s">
        <v>84</v>
      </c>
      <c r="B13" s="5"/>
      <c r="C13" s="7"/>
    </row>
    <row r="14" spans="1:3" x14ac:dyDescent="0.3">
      <c r="A14" s="4" t="s">
        <v>85</v>
      </c>
      <c r="B14" s="5"/>
      <c r="C14" s="7"/>
    </row>
    <row r="15" spans="1:3" x14ac:dyDescent="0.3">
      <c r="A15" s="4" t="s">
        <v>86</v>
      </c>
      <c r="B15" s="5"/>
      <c r="C15" s="7"/>
    </row>
    <row r="16" spans="1:3" x14ac:dyDescent="0.3">
      <c r="A16" s="8"/>
      <c r="B16" s="9"/>
      <c r="C16" s="10"/>
    </row>
    <row r="17" spans="1:3" ht="42.75" customHeight="1" x14ac:dyDescent="0.3">
      <c r="A17" s="22"/>
      <c r="B17" s="23" t="s">
        <v>87</v>
      </c>
      <c r="C17" s="23" t="s">
        <v>87</v>
      </c>
    </row>
    <row r="18" spans="1:3" x14ac:dyDescent="0.3">
      <c r="A18" s="37"/>
      <c r="B18" s="11" t="s">
        <v>88</v>
      </c>
      <c r="C18" s="11" t="s">
        <v>88</v>
      </c>
    </row>
    <row r="19" spans="1:3" ht="25.5" customHeight="1" x14ac:dyDescent="0.3">
      <c r="A19" s="37" t="s">
        <v>89</v>
      </c>
      <c r="B19" s="21"/>
      <c r="C19" s="21"/>
    </row>
    <row r="20" spans="1:3" ht="18.75" customHeight="1" x14ac:dyDescent="0.3">
      <c r="A20" s="37" t="s">
        <v>90</v>
      </c>
      <c r="B20" s="21"/>
      <c r="C20" s="21"/>
    </row>
    <row r="21" spans="1:3" ht="16.5" customHeight="1" x14ac:dyDescent="0.3">
      <c r="A21" s="37" t="s">
        <v>91</v>
      </c>
      <c r="B21" s="21"/>
      <c r="C21" s="21"/>
    </row>
    <row r="22" spans="1:3" ht="18" customHeight="1" x14ac:dyDescent="0.3">
      <c r="A22" s="37" t="s">
        <v>92</v>
      </c>
      <c r="B22" s="21"/>
      <c r="C22" s="21"/>
    </row>
    <row r="23" spans="1:3" ht="16.5" customHeight="1" x14ac:dyDescent="0.3">
      <c r="A23" s="37" t="s">
        <v>93</v>
      </c>
      <c r="B23" s="21"/>
      <c r="C23" s="21"/>
    </row>
    <row r="24" spans="1:3" ht="16.5" customHeight="1" x14ac:dyDescent="0.3">
      <c r="A24" s="37" t="s">
        <v>92</v>
      </c>
      <c r="B24" s="21"/>
      <c r="C24" s="21"/>
    </row>
    <row r="25" spans="1:3" ht="16.5" customHeight="1" x14ac:dyDescent="0.3">
      <c r="A25" s="37" t="s">
        <v>93</v>
      </c>
      <c r="B25" s="21"/>
      <c r="C25" s="21"/>
    </row>
    <row r="26" spans="1:3" x14ac:dyDescent="0.3">
      <c r="A26" s="37" t="s">
        <v>94</v>
      </c>
      <c r="B26" s="21">
        <f>+B24+B22+B20</f>
        <v>0</v>
      </c>
      <c r="C26" s="21">
        <f>+C24+C22+C20</f>
        <v>0</v>
      </c>
    </row>
    <row r="27" spans="1:3" ht="27" x14ac:dyDescent="0.3">
      <c r="A27" s="37" t="s">
        <v>95</v>
      </c>
      <c r="B27" s="21"/>
      <c r="C27" s="21"/>
    </row>
    <row r="28" spans="1:3" x14ac:dyDescent="0.3">
      <c r="A28" s="37"/>
      <c r="B28" s="21"/>
      <c r="C28" s="21"/>
    </row>
    <row r="29" spans="1:3" ht="44.25" customHeight="1" x14ac:dyDescent="0.3">
      <c r="A29" s="37" t="s">
        <v>96</v>
      </c>
      <c r="B29" s="21"/>
      <c r="C29" s="21"/>
    </row>
    <row r="30" spans="1:3" x14ac:dyDescent="0.3">
      <c r="A30" s="37" t="s">
        <v>97</v>
      </c>
      <c r="B30" s="21"/>
      <c r="C30" s="21"/>
    </row>
    <row r="31" spans="1:3" x14ac:dyDescent="0.3">
      <c r="A31" s="37" t="s">
        <v>98</v>
      </c>
      <c r="B31" s="21"/>
      <c r="C31" s="21"/>
    </row>
    <row r="32" spans="1:3" x14ac:dyDescent="0.3">
      <c r="A32" s="37" t="s">
        <v>99</v>
      </c>
      <c r="B32" s="21"/>
      <c r="C32" s="21"/>
    </row>
    <row r="33" spans="1:3" x14ac:dyDescent="0.3">
      <c r="A33" s="37" t="s">
        <v>100</v>
      </c>
      <c r="B33" s="21"/>
      <c r="C33" s="21"/>
    </row>
    <row r="34" spans="1:3" x14ac:dyDescent="0.3">
      <c r="A34" s="37" t="s">
        <v>94</v>
      </c>
      <c r="B34" s="21">
        <f>SUM(B30:B33)</f>
        <v>0</v>
      </c>
      <c r="C34" s="21">
        <f>SUM(C30:C33)</f>
        <v>0</v>
      </c>
    </row>
    <row r="35" spans="1:3" ht="22.5" customHeight="1" x14ac:dyDescent="0.3">
      <c r="A35" s="37" t="s">
        <v>101</v>
      </c>
      <c r="B35" s="21"/>
      <c r="C35" s="21"/>
    </row>
  </sheetData>
  <pageMargins left="0" right="0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H34"/>
  <sheetViews>
    <sheetView zoomScaleNormal="100" workbookViewId="0"/>
  </sheetViews>
  <sheetFormatPr defaultRowHeight="14.4" x14ac:dyDescent="0.3"/>
  <cols>
    <col min="1" max="1" width="21.5546875" customWidth="1"/>
    <col min="2" max="2" width="16.33203125" customWidth="1"/>
    <col min="3" max="3" width="12.88671875" customWidth="1"/>
    <col min="4" max="4" width="11.6640625" customWidth="1"/>
    <col min="5" max="5" width="12.109375" customWidth="1"/>
    <col min="6" max="6" width="11.6640625" customWidth="1"/>
    <col min="7" max="7" width="9.5546875" customWidth="1"/>
    <col min="8" max="8" width="11.33203125" customWidth="1"/>
  </cols>
  <sheetData>
    <row r="1" spans="1:8" ht="18" x14ac:dyDescent="0.35">
      <c r="C1" s="62" t="s">
        <v>141</v>
      </c>
      <c r="G1" s="63" t="s">
        <v>145</v>
      </c>
    </row>
    <row r="2" spans="1:8" x14ac:dyDescent="0.3">
      <c r="C2" s="63"/>
    </row>
    <row r="4" spans="1:8" ht="24.6" x14ac:dyDescent="0.4">
      <c r="A4" s="1" t="s">
        <v>102</v>
      </c>
      <c r="B4" s="38" t="s">
        <v>103</v>
      </c>
      <c r="C4" s="2"/>
      <c r="D4" s="2"/>
      <c r="E4" s="2"/>
      <c r="F4" s="2"/>
      <c r="G4" s="2"/>
      <c r="H4" s="39"/>
    </row>
    <row r="5" spans="1:8" ht="24.6" x14ac:dyDescent="0.4">
      <c r="A5" s="40"/>
      <c r="B5" s="59" t="s">
        <v>133</v>
      </c>
      <c r="C5" s="42"/>
      <c r="D5" s="42"/>
      <c r="E5" s="42"/>
      <c r="F5" s="42"/>
      <c r="G5" s="42"/>
      <c r="H5" s="43"/>
    </row>
    <row r="6" spans="1:8" ht="24.6" x14ac:dyDescent="0.4">
      <c r="A6" s="40"/>
      <c r="B6" s="59" t="s">
        <v>134</v>
      </c>
      <c r="C6" s="42"/>
      <c r="D6" s="42"/>
      <c r="E6" s="42"/>
      <c r="F6" s="42"/>
      <c r="G6" s="42"/>
      <c r="H6" s="43"/>
    </row>
    <row r="7" spans="1:8" ht="24.6" x14ac:dyDescent="0.4">
      <c r="A7" s="40"/>
      <c r="B7" s="41" t="s">
        <v>143</v>
      </c>
      <c r="C7" s="42"/>
      <c r="D7" s="42"/>
      <c r="E7" s="42"/>
      <c r="F7" s="42"/>
      <c r="G7" s="42"/>
      <c r="H7" s="43"/>
    </row>
    <row r="8" spans="1:8" x14ac:dyDescent="0.3">
      <c r="A8" s="44"/>
      <c r="B8" s="45"/>
      <c r="C8" s="45"/>
      <c r="D8" s="45"/>
      <c r="E8" s="45"/>
      <c r="F8" s="45"/>
      <c r="G8" s="45"/>
      <c r="H8" s="46"/>
    </row>
    <row r="9" spans="1:8" x14ac:dyDescent="0.3">
      <c r="A9" s="47" t="s">
        <v>6</v>
      </c>
      <c r="B9" s="47" t="s">
        <v>7</v>
      </c>
      <c r="C9" s="47" t="s">
        <v>8</v>
      </c>
      <c r="D9" s="47" t="s">
        <v>9</v>
      </c>
      <c r="E9" s="47" t="s">
        <v>10</v>
      </c>
      <c r="F9" s="47" t="s">
        <v>11</v>
      </c>
      <c r="G9" s="47" t="s">
        <v>12</v>
      </c>
      <c r="H9" s="47" t="s">
        <v>13</v>
      </c>
    </row>
    <row r="10" spans="1:8" ht="57.6" x14ac:dyDescent="0.3">
      <c r="A10" s="12" t="s">
        <v>14</v>
      </c>
      <c r="B10" s="36" t="s">
        <v>144</v>
      </c>
      <c r="C10" s="12" t="s">
        <v>104</v>
      </c>
      <c r="D10" s="12" t="s">
        <v>105</v>
      </c>
      <c r="E10" s="48" t="s">
        <v>106</v>
      </c>
      <c r="F10" s="48" t="s">
        <v>107</v>
      </c>
      <c r="G10" s="48" t="s">
        <v>108</v>
      </c>
      <c r="H10" s="48" t="s">
        <v>94</v>
      </c>
    </row>
    <row r="11" spans="1:8" x14ac:dyDescent="0.3">
      <c r="A11" s="49" t="s">
        <v>109</v>
      </c>
      <c r="B11" s="47" t="s">
        <v>110</v>
      </c>
      <c r="C11" s="47" t="s">
        <v>111</v>
      </c>
      <c r="D11" s="47" t="s">
        <v>112</v>
      </c>
      <c r="E11" s="47" t="s">
        <v>112</v>
      </c>
      <c r="F11" s="47" t="s">
        <v>113</v>
      </c>
      <c r="G11" s="47" t="s">
        <v>114</v>
      </c>
      <c r="H11" s="47" t="s">
        <v>111</v>
      </c>
    </row>
    <row r="12" spans="1:8" x14ac:dyDescent="0.3">
      <c r="A12" s="49" t="s">
        <v>20</v>
      </c>
      <c r="B12" s="50"/>
      <c r="C12" s="50"/>
      <c r="D12" s="50"/>
      <c r="E12" s="50"/>
      <c r="F12" s="50"/>
      <c r="G12" s="50"/>
      <c r="H12" s="50"/>
    </row>
    <row r="13" spans="1:8" x14ac:dyDescent="0.3">
      <c r="A13" s="49" t="s">
        <v>58</v>
      </c>
      <c r="B13" s="50"/>
      <c r="C13" s="50"/>
      <c r="D13" s="50"/>
      <c r="E13" s="50"/>
      <c r="F13" s="50"/>
      <c r="G13" s="50"/>
      <c r="H13" s="50"/>
    </row>
    <row r="14" spans="1:8" x14ac:dyDescent="0.3">
      <c r="A14" s="49" t="s">
        <v>59</v>
      </c>
      <c r="B14" s="50"/>
      <c r="C14" s="50"/>
      <c r="D14" s="50"/>
      <c r="E14" s="50"/>
      <c r="F14" s="50"/>
      <c r="G14" s="50"/>
      <c r="H14" s="50"/>
    </row>
    <row r="15" spans="1:8" x14ac:dyDescent="0.3">
      <c r="A15" s="49" t="s">
        <v>60</v>
      </c>
      <c r="B15" s="50"/>
      <c r="C15" s="50"/>
      <c r="D15" s="50"/>
      <c r="E15" s="50"/>
      <c r="F15" s="50"/>
      <c r="G15" s="50"/>
      <c r="H15" s="50"/>
    </row>
    <row r="16" spans="1:8" x14ac:dyDescent="0.3">
      <c r="A16" s="49"/>
      <c r="B16" s="50"/>
      <c r="C16" s="50"/>
      <c r="D16" s="50"/>
      <c r="E16" s="50"/>
      <c r="F16" s="50"/>
      <c r="G16" s="50"/>
      <c r="H16" s="50"/>
    </row>
    <row r="17" spans="1:8" x14ac:dyDescent="0.3">
      <c r="A17" s="49" t="s">
        <v>115</v>
      </c>
      <c r="B17" s="47" t="s">
        <v>112</v>
      </c>
      <c r="C17" s="47" t="s">
        <v>112</v>
      </c>
      <c r="D17" s="47" t="s">
        <v>112</v>
      </c>
      <c r="E17" s="47" t="s">
        <v>112</v>
      </c>
      <c r="F17" s="47" t="s">
        <v>116</v>
      </c>
      <c r="G17" s="47" t="s">
        <v>114</v>
      </c>
      <c r="H17" s="47" t="s">
        <v>132</v>
      </c>
    </row>
    <row r="18" spans="1:8" x14ac:dyDescent="0.3">
      <c r="A18" s="49" t="s">
        <v>61</v>
      </c>
      <c r="B18" s="49"/>
      <c r="C18" s="49"/>
      <c r="D18" s="49"/>
      <c r="E18" s="49"/>
      <c r="F18" s="49"/>
      <c r="G18" s="49"/>
      <c r="H18" s="49"/>
    </row>
    <row r="19" spans="1:8" x14ac:dyDescent="0.3">
      <c r="A19" s="49" t="s">
        <v>117</v>
      </c>
      <c r="B19" s="49"/>
      <c r="C19" s="49"/>
      <c r="D19" s="49"/>
      <c r="E19" s="49"/>
      <c r="F19" s="49"/>
      <c r="G19" s="49"/>
      <c r="H19" s="49"/>
    </row>
    <row r="20" spans="1:8" x14ac:dyDescent="0.3">
      <c r="A20" s="49"/>
      <c r="B20" s="49"/>
      <c r="C20" s="49"/>
      <c r="D20" s="49"/>
      <c r="E20" s="49"/>
      <c r="F20" s="49"/>
      <c r="G20" s="49"/>
      <c r="H20" s="49"/>
    </row>
    <row r="21" spans="1:8" x14ac:dyDescent="0.3">
      <c r="A21" s="49" t="s">
        <v>118</v>
      </c>
      <c r="B21" s="51" t="s">
        <v>114</v>
      </c>
      <c r="C21" s="51" t="s">
        <v>119</v>
      </c>
      <c r="D21" s="51" t="s">
        <v>114</v>
      </c>
      <c r="E21" s="51" t="s">
        <v>114</v>
      </c>
      <c r="F21" s="58" t="s">
        <v>132</v>
      </c>
      <c r="G21" s="58" t="s">
        <v>114</v>
      </c>
      <c r="H21" s="58" t="s">
        <v>112</v>
      </c>
    </row>
    <row r="22" spans="1:8" x14ac:dyDescent="0.3">
      <c r="A22" s="49" t="s">
        <v>120</v>
      </c>
      <c r="B22" s="49"/>
      <c r="C22" s="49"/>
      <c r="D22" s="49"/>
      <c r="E22" s="49"/>
      <c r="F22" s="49"/>
      <c r="G22" s="49"/>
      <c r="H22" s="49"/>
    </row>
    <row r="23" spans="1:8" x14ac:dyDescent="0.3">
      <c r="A23" s="49"/>
      <c r="B23" s="49"/>
      <c r="C23" s="49"/>
      <c r="D23" s="49"/>
      <c r="E23" s="49"/>
      <c r="F23" s="49"/>
      <c r="G23" s="49"/>
      <c r="H23" s="49"/>
    </row>
    <row r="24" spans="1:8" x14ac:dyDescent="0.3">
      <c r="A24" s="49"/>
      <c r="B24" s="49"/>
      <c r="C24" s="49"/>
      <c r="D24" s="49"/>
      <c r="E24" s="49"/>
      <c r="F24" s="49"/>
      <c r="G24" s="49"/>
      <c r="H24" s="49"/>
    </row>
    <row r="25" spans="1:8" x14ac:dyDescent="0.3">
      <c r="A25" s="49" t="s">
        <v>121</v>
      </c>
      <c r="B25" s="49"/>
      <c r="C25" s="49"/>
      <c r="D25" s="49"/>
      <c r="E25" s="49"/>
      <c r="F25" s="49"/>
      <c r="G25" s="49"/>
      <c r="H25" s="49"/>
    </row>
    <row r="26" spans="1:8" x14ac:dyDescent="0.3">
      <c r="A26" s="52"/>
      <c r="B26" s="2"/>
      <c r="C26" s="2"/>
      <c r="D26" s="2"/>
      <c r="E26" s="2"/>
      <c r="F26" s="2"/>
      <c r="G26" s="2"/>
      <c r="H26" s="39"/>
    </row>
    <row r="27" spans="1:8" x14ac:dyDescent="0.3">
      <c r="A27" s="53"/>
      <c r="B27" s="41" t="s">
        <v>122</v>
      </c>
      <c r="C27" s="42"/>
      <c r="D27" s="42"/>
      <c r="E27" s="42"/>
      <c r="F27" s="42"/>
      <c r="G27" s="42"/>
      <c r="H27" s="43"/>
    </row>
    <row r="28" spans="1:8" x14ac:dyDescent="0.3">
      <c r="A28" s="53"/>
      <c r="B28" s="41" t="s">
        <v>123</v>
      </c>
      <c r="C28" s="42"/>
      <c r="D28" s="42"/>
      <c r="E28" s="42"/>
      <c r="F28" s="42"/>
      <c r="G28" s="42"/>
      <c r="H28" s="43"/>
    </row>
    <row r="29" spans="1:8" x14ac:dyDescent="0.3">
      <c r="A29" s="53"/>
      <c r="B29" s="41" t="s">
        <v>124</v>
      </c>
      <c r="C29" s="42"/>
      <c r="D29" s="42"/>
      <c r="E29" s="42"/>
      <c r="F29" s="42"/>
      <c r="G29" s="42"/>
      <c r="H29" s="43"/>
    </row>
    <row r="30" spans="1:8" x14ac:dyDescent="0.3">
      <c r="A30" s="53"/>
      <c r="B30" s="41" t="s">
        <v>125</v>
      </c>
      <c r="C30" s="42"/>
      <c r="D30" s="42"/>
      <c r="E30" s="42"/>
      <c r="F30" s="42"/>
      <c r="G30" s="42"/>
      <c r="H30" s="43"/>
    </row>
    <row r="31" spans="1:8" x14ac:dyDescent="0.3">
      <c r="A31" s="53"/>
      <c r="B31" s="42"/>
      <c r="C31" s="42"/>
      <c r="D31" s="42" t="s">
        <v>126</v>
      </c>
      <c r="E31" s="42" t="s">
        <v>127</v>
      </c>
      <c r="F31" s="42"/>
      <c r="G31" s="42" t="s">
        <v>128</v>
      </c>
      <c r="H31" s="43"/>
    </row>
    <row r="32" spans="1:8" x14ac:dyDescent="0.3">
      <c r="A32" s="53"/>
      <c r="B32" s="41" t="s">
        <v>129</v>
      </c>
      <c r="C32" s="42"/>
      <c r="D32" s="42" t="s">
        <v>126</v>
      </c>
      <c r="E32" s="42"/>
      <c r="F32" s="42"/>
      <c r="G32" s="42" t="s">
        <v>130</v>
      </c>
      <c r="H32" s="43"/>
    </row>
    <row r="33" spans="1:8" x14ac:dyDescent="0.3">
      <c r="A33" s="53"/>
      <c r="B33" s="42"/>
      <c r="C33" s="42"/>
      <c r="D33" s="42" t="s">
        <v>126</v>
      </c>
      <c r="E33" s="42"/>
      <c r="F33" s="42"/>
      <c r="G33" s="42" t="s">
        <v>128</v>
      </c>
      <c r="H33" s="43"/>
    </row>
    <row r="34" spans="1:8" x14ac:dyDescent="0.3">
      <c r="A34" s="44"/>
      <c r="B34" s="45"/>
      <c r="C34" s="45"/>
      <c r="D34" s="45"/>
      <c r="E34" s="45"/>
      <c r="F34" s="45"/>
      <c r="G34" s="45"/>
      <c r="H34" s="46"/>
    </row>
  </sheetData>
  <sheetProtection algorithmName="SHA-512" hashValue="c49X2yLkwPowGqs5c8GAqCCf4YRb7io8rk8SRCyRZUNzcHqF/8pkEMixDZYALpc9Soh0rm1FTa48sd0JRFKrtg==" saltValue="G/dJahhfYfzRIUWusM4LVw==" spinCount="100000" sheet="1" objects="1" scenarios="1"/>
  <pageMargins left="0" right="0" top="0" bottom="0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Schedule 1</vt:lpstr>
      <vt:lpstr>Schedule 2</vt:lpstr>
      <vt:lpstr>Schedule 3</vt:lpstr>
      <vt:lpstr>Schedule 4</vt:lpstr>
      <vt:lpstr>Schedule 5</vt:lpstr>
      <vt:lpstr>Cert of Est Res</vt:lpstr>
      <vt:lpstr>'Schedule 3'!Print_Area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Schee</dc:creator>
  <cp:lastModifiedBy>Jason Fleming</cp:lastModifiedBy>
  <cp:lastPrinted>2019-01-07T18:58:23Z</cp:lastPrinted>
  <dcterms:created xsi:type="dcterms:W3CDTF">2016-12-19T22:09:36Z</dcterms:created>
  <dcterms:modified xsi:type="dcterms:W3CDTF">2021-12-03T17:09:06Z</dcterms:modified>
</cp:coreProperties>
</file>